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SEPTIEMBRE\PORTAL\"/>
    </mc:Choice>
  </mc:AlternateContent>
  <bookViews>
    <workbookView xWindow="0" yWindow="0" windowWidth="10640" windowHeight="6650"/>
  </bookViews>
  <sheets>
    <sheet name="NOTAS" sheetId="1" r:id="rId1"/>
  </sheets>
  <externalReferences>
    <externalReference r:id="rId2"/>
  </externalReferences>
  <definedNames>
    <definedName name="_xlnm.Print_Area" localSheetId="0">NOTAS!$A$1:$F$570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1" i="1" l="1"/>
  <c r="C471" i="1"/>
  <c r="C468" i="1"/>
  <c r="C466" i="1"/>
  <c r="D460" i="1"/>
  <c r="A458" i="1"/>
  <c r="D446" i="1"/>
  <c r="C444" i="1"/>
  <c r="D439" i="1" s="1"/>
  <c r="D437" i="1"/>
  <c r="C427" i="1"/>
  <c r="B427" i="1"/>
  <c r="B375" i="1"/>
  <c r="B373" i="1"/>
  <c r="B388" i="1" s="1"/>
  <c r="D361" i="1"/>
  <c r="D368" i="1" s="1"/>
  <c r="C361" i="1"/>
  <c r="C368" i="1" s="1"/>
  <c r="B361" i="1"/>
  <c r="B368" i="1" s="1"/>
  <c r="D337" i="1"/>
  <c r="D355" i="1" s="1"/>
  <c r="C337" i="1"/>
  <c r="C355" i="1" s="1"/>
  <c r="B337" i="1"/>
  <c r="B355" i="1" s="1"/>
  <c r="D322" i="1"/>
  <c r="D332" i="1" s="1"/>
  <c r="C322" i="1"/>
  <c r="C332" i="1" s="1"/>
  <c r="B322" i="1"/>
  <c r="B332" i="1" s="1"/>
  <c r="C212" i="1"/>
  <c r="C317" i="1" s="1"/>
  <c r="B212" i="1"/>
  <c r="B317" i="1" s="1"/>
  <c r="B203" i="1"/>
  <c r="B207" i="1" s="1"/>
  <c r="B193" i="1"/>
  <c r="B183" i="1"/>
  <c r="B175" i="1"/>
  <c r="B177" i="1" s="1"/>
  <c r="C146" i="1"/>
  <c r="C164" i="1" s="1"/>
  <c r="B146" i="1"/>
  <c r="B164" i="1" s="1"/>
  <c r="D130" i="1"/>
  <c r="D129" i="1"/>
  <c r="C129" i="1"/>
  <c r="B129" i="1"/>
  <c r="B131" i="1" s="1"/>
  <c r="D127" i="1"/>
  <c r="C127" i="1"/>
  <c r="C131" i="1" s="1"/>
  <c r="B127" i="1"/>
  <c r="D125" i="1"/>
  <c r="D131" i="1" s="1"/>
  <c r="D100" i="1"/>
  <c r="C100" i="1"/>
  <c r="B100" i="1"/>
  <c r="D69" i="1"/>
  <c r="C69" i="1"/>
  <c r="B69" i="1"/>
  <c r="D66" i="1"/>
  <c r="C66" i="1"/>
  <c r="B66" i="1"/>
  <c r="B53" i="1"/>
  <c r="B57" i="1" s="1"/>
  <c r="E42" i="1"/>
  <c r="D42" i="1"/>
  <c r="C41" i="1"/>
  <c r="C40" i="1"/>
  <c r="B40" i="1"/>
  <c r="C39" i="1"/>
  <c r="B38" i="1"/>
  <c r="C38" i="1" s="1"/>
  <c r="C37" i="1"/>
  <c r="B36" i="1"/>
  <c r="C36" i="1" s="1"/>
  <c r="C35" i="1"/>
  <c r="C34" i="1"/>
  <c r="C33" i="1"/>
  <c r="C32" i="1"/>
  <c r="C31" i="1"/>
  <c r="B30" i="1"/>
  <c r="C30" i="1" s="1"/>
  <c r="D27" i="1"/>
  <c r="C27" i="1"/>
  <c r="B23" i="1"/>
  <c r="B27" i="1" s="1"/>
  <c r="B16" i="1"/>
  <c r="B19" i="1" s="1"/>
  <c r="A3" i="1"/>
  <c r="D462" i="1" l="1"/>
  <c r="D490" i="1" s="1"/>
  <c r="B122" i="1"/>
  <c r="B199" i="1"/>
  <c r="D452" i="1"/>
  <c r="C122" i="1"/>
  <c r="D122" i="1"/>
  <c r="C382" i="1"/>
  <c r="C378" i="1"/>
  <c r="C385" i="1"/>
  <c r="C381" i="1"/>
  <c r="C377" i="1"/>
  <c r="C374" i="1"/>
  <c r="C373" i="1" s="1"/>
  <c r="C383" i="1"/>
  <c r="C384" i="1"/>
  <c r="C380" i="1"/>
  <c r="C376" i="1"/>
  <c r="C379" i="1"/>
  <c r="C42" i="1"/>
  <c r="B42" i="1"/>
  <c r="C375" i="1" l="1"/>
  <c r="C388" i="1" s="1"/>
</calcChain>
</file>

<file path=xl/sharedStrings.xml><?xml version="1.0" encoding="utf-8"?>
<sst xmlns="http://schemas.openxmlformats.org/spreadsheetml/2006/main" count="511" uniqueCount="454">
  <si>
    <t>Notas de Desglose y Memoria a los Estados Financieros</t>
  </si>
  <si>
    <t>Ente Público:</t>
  </si>
  <si>
    <t>FORUM CULTURAL GUANAJUATO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</si>
  <si>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</si>
  <si>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</si>
  <si>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</si>
  <si>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</si>
  <si>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</si>
  <si>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</si>
  <si>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</si>
  <si>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</si>
  <si>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</si>
  <si>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</si>
  <si>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1121106001  BAJIO INVERSIONES</t>
  </si>
  <si>
    <t>1211xxxxxx Inversiones a LP</t>
  </si>
  <si>
    <t>* DERECHOSA RECIBIR EFECTIVO Y EQUIVALENTES Y BIENES O SERVICIOS A RECIBIR</t>
  </si>
  <si>
    <t>ESF-02 INGRESOS P/RECUPERAR</t>
  </si>
  <si>
    <t>2018</t>
  </si>
  <si>
    <t>2017</t>
  </si>
  <si>
    <t>1122xxxxxx Cuentas por Cobrar a CP</t>
  </si>
  <si>
    <t>1122602001  CUENTAS POR COBRAR A CORTO PLAZO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</si>
  <si>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</si>
  <si>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</si>
  <si>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</si>
  <si>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</si>
  <si>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</si>
  <si>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</si>
  <si>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>1123101002 GASTOS A RESERVA DE COMPROBAR</t>
  </si>
  <si>
    <t>1123102001 FUNCIONARIOS Y EMPLEADOS</t>
  </si>
  <si>
    <t>1123102002 DESCUENTOS NOMINA</t>
  </si>
  <si>
    <t>1123103301 SUBSIDIO AL EMPLEO</t>
  </si>
  <si>
    <t>1123106001 OTROS DEUDORES DIVERSOS</t>
  </si>
  <si>
    <t xml:space="preserve">1125xxxxxx Deudores por Anticipos </t>
  </si>
  <si>
    <t>1125102001 FONDO FIJO</t>
  </si>
  <si>
    <t>1131xxxxxx Anticipo a Proveedores por Adq. De Bienes y Servicios</t>
  </si>
  <si>
    <t>1131001001 ANTICIPO A PROVEEDORES</t>
  </si>
  <si>
    <t>1134 Anticipo a Contratistas por Obras Publ. A Corto Plazo</t>
  </si>
  <si>
    <t>1134201002  ANTICIPO A CONTRATIS</t>
  </si>
  <si>
    <t>* BIENES DISPONIBLES PARA SU TRANSFORMACIÓN O CONSUMO.</t>
  </si>
  <si>
    <t>ESF-05 INVENTARIO Y ALMACENES</t>
  </si>
  <si>
    <t>METODO</t>
  </si>
  <si>
    <t xml:space="preserve">1140xxxxxx  </t>
  </si>
  <si>
    <t>No aplica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</si>
  <si>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</si>
  <si>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</si>
  <si>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</si>
  <si>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</si>
  <si>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</si>
  <si>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</si>
  <si>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 Inversiones Financieras a Largo Plazo</t>
  </si>
  <si>
    <t>1213175120  INVERSIONES EN FIDEICOMISOS</t>
  </si>
  <si>
    <t>1213402002  APLICACIÓN DE INVERSIONES EN FIDEICOMISOS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</si>
  <si>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</si>
  <si>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</si>
  <si>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</si>
  <si>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</si>
  <si>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</si>
  <si>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</si>
  <si>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</si>
  <si>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</si>
  <si>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</si>
  <si>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 Bienes Inmuebles, Infraestructura y Construcciones en Proceso</t>
  </si>
  <si>
    <t>1236262200  EDIFICACIÓN NO HABITACIONAL</t>
  </si>
  <si>
    <t>1239058900  OTROS BIENES INMUEBLES</t>
  </si>
  <si>
    <t>1240xxxxxx Bienes Muebles</t>
  </si>
  <si>
    <t>1241151100  MUEBLES DE OFICINA Y ESTANTERÍA</t>
  </si>
  <si>
    <t>1241151101  MUEBLES DE OFICINA Y ESTANTERÍA 2010</t>
  </si>
  <si>
    <t>1241251200  MUEBLES, EXCEPTO DE OFICINA Y ESTANTERÍA</t>
  </si>
  <si>
    <t>1241351500  EQUIPO DE CÓMPUTO Y DE TECNOLOGÍAS DE LA INFORMACI</t>
  </si>
  <si>
    <t>1241351501  EQUIPO DE CÓMPUTO Y DE TECNOLOGÍAS DE LA INFORMACI</t>
  </si>
  <si>
    <t>1241951900  OTROS MOBILIARIOS Y EQUIPOS DE ADMINISTRACIÓN</t>
  </si>
  <si>
    <t>1241951901  OTROS MOBILIARIOS Y EQUIPOS DE ADMINISTRACIÓN 2010</t>
  </si>
  <si>
    <t>1242152100  EQUIPO Y APARATOS AUDIOVISUALES</t>
  </si>
  <si>
    <t>1242352300  CÁMARAS FOTOGRÁFICAS Y DE VIDEO</t>
  </si>
  <si>
    <t>1242952900  OTRO MOBILIARIO Y EQUIPO EDUCACIONAL Y RECREATIVO</t>
  </si>
  <si>
    <t>1243153100  EQUIPO MÉDICO Y DE LABORATORIO</t>
  </si>
  <si>
    <t>1243153101  EQUIPO MÉDICO Y DE LABORATORIO 2010</t>
  </si>
  <si>
    <t>1243253201  INSTRUMENTAL MÉDICO Y DE LABORATORIO 2010</t>
  </si>
  <si>
    <t>1244154100  AUTOMÓVILES Y CAMIONES</t>
  </si>
  <si>
    <t>1244154101  AUTOMÓVILES Y CAMIONES 2010</t>
  </si>
  <si>
    <t>1244954901  OTROS EQUIPOS DE TRANSPORTES 2010</t>
  </si>
  <si>
    <t>1246256200  MAQUINARIA Y EQUIPO INDUSTRIAL</t>
  </si>
  <si>
    <t>1246256201  MAQUINARIA Y EQUIPO INDUSTRIAL 2010</t>
  </si>
  <si>
    <t>1246356300  MAQUINARIA Y EQUIPO DE CONSTRUCCIÓN</t>
  </si>
  <si>
    <t>1246456400  SISTEMA DE AIRE ACONDICIONADO</t>
  </si>
  <si>
    <t>1246556500  EQUIPO DE COMUNICACIÓN Y TELECOMUNICACIÓN</t>
  </si>
  <si>
    <t>1246556501  EQUIPO DE COMUNICACIÓN Y TELECOMUNICACIÓN 2010</t>
  </si>
  <si>
    <t>1246656600  EQUIPOS DE GENERACIÓN ELÉCTRICA, APARATOS Y ACCES</t>
  </si>
  <si>
    <t>1246656601  EQUIPOS DE GENERACIÓN ELÉCTRICA, APARATOS Y ACCES</t>
  </si>
  <si>
    <t>1246756700  HERRAMIENTAS Y MÁQUINAS-HERRAMIENTA</t>
  </si>
  <si>
    <t>1246756701  HERRAMIENTAS Y MÁQUINAS-HERRAMIENTA 2010</t>
  </si>
  <si>
    <t>1246956900  OTROS EQUIPOS</t>
  </si>
  <si>
    <t>1246956901  OTROS EQUIPOS 2010</t>
  </si>
  <si>
    <t>1247151300  BIENES ARTÍSTICOS, CULTURALES Y CIENTÍFICOS</t>
  </si>
  <si>
    <t>1247151301  BIENES ARTÍSTICOS, CULTURALES Y CIENTÍFICOS 2010</t>
  </si>
  <si>
    <t>1260xxxxxx Depreciación, Deterioro y Amortización Acumulada de Bienes</t>
  </si>
  <si>
    <t>1261958901  DEP. ACUM. DE OTROS BIENES INMUEBLES 2010</t>
  </si>
  <si>
    <t>1263151101  MUEBLES DE OFICINA Y ESTANTERÍA 2010</t>
  </si>
  <si>
    <t>1263151201  MUEBLES, EXCEPTO DE OFICINA Y ESTANTERÍA 2010</t>
  </si>
  <si>
    <t>1263151301  BIENES ARTÍSTICOS, CULTURALES Y CIENTÍFICOS 2010</t>
  </si>
  <si>
    <t>1263151501  EPO. DE COMPUTO Y DE TECNOLOGIAS DE LA INFORMACION</t>
  </si>
  <si>
    <t>1263151901  OTROS MOBILIARIOS Y EQUIPOS DE ADMINISTRACIÓN 2010</t>
  </si>
  <si>
    <t>1263252101  EQUIPOS Y APARATOS AUDIOVISUALES 2010</t>
  </si>
  <si>
    <t>1263252301  CAMARAS FOTOGRAFICAS Y DE VIDEO 2010</t>
  </si>
  <si>
    <t>1263252901  OTRO MOBILIARIO Y EPO. EDUCACIONAL Y RECREATIVO 20</t>
  </si>
  <si>
    <t>1263353101  EQUIPO MÉDICO Y DE LABORATORIO 2010</t>
  </si>
  <si>
    <t>1263353201  INSTRUMENTAL MÉDICO Y DE LABORATORIO 2010</t>
  </si>
  <si>
    <t>1263454101  AUTOMÓVILES Y CAMIONES 2010</t>
  </si>
  <si>
    <t>1263454901  OTROS EQUIPOS DE TRANSPORTE 2010</t>
  </si>
  <si>
    <t>1263656201  MAQUINARIA Y EQUIPO INDUSTRIAL 2010</t>
  </si>
  <si>
    <t>1263656301  MAQUINARIA Y EQUIPO DE CONSTRUCCION 2010</t>
  </si>
  <si>
    <t>1263656401  SISTEMAS DE AIRE ACONDICIONADO, CALEFACCION Y DE</t>
  </si>
  <si>
    <t>1263656501  EQUIPO DE COMUNICACIÓN Y TELECOMUNICACIÓN 2010</t>
  </si>
  <si>
    <t>1263656601  EQUIPOS DE GENERACIÓN ELÉCTRICA, APARATOS Y ACCES</t>
  </si>
  <si>
    <t>1263656701  HERRAMIENTAS Y MÁQUINAS-HERRAMIENTA 2010</t>
  </si>
  <si>
    <t>1263656901  OTROS EQUIPOS 2010</t>
  </si>
  <si>
    <t>ESF-09 INTANGIBLES Y DIFERIDOS</t>
  </si>
  <si>
    <t>1250xxxxxx Activos Intangibles</t>
  </si>
  <si>
    <t>1251059100  SOFTWARE</t>
  </si>
  <si>
    <t>1265959101 AMORTIZACION SOFTWARE</t>
  </si>
  <si>
    <t>1270xxxxxx Activos Diferidos</t>
  </si>
  <si>
    <t>1273034500  SEGURO DE BIENES PATRIMONIALES</t>
  </si>
  <si>
    <t>ESF-10   ESTIMACIONES Y DETERIOROS</t>
  </si>
  <si>
    <t>1280xxxxxx</t>
  </si>
  <si>
    <t>ESF-11 OTROS ACTIVOS</t>
  </si>
  <si>
    <t>CARACTERÍSTICAS</t>
  </si>
  <si>
    <t>no aplica</t>
  </si>
  <si>
    <t>PASIVO</t>
  </si>
  <si>
    <t>ESF-12 CUENTAS Y DOC. POR PAGAR</t>
  </si>
  <si>
    <t>2110xxxxxx Cuentas por Pagar a Corto Plazo</t>
  </si>
  <si>
    <t>2111201002  REMUN. POR PAG. A PERS. CARACTER TRANSIT. A C.P TR</t>
  </si>
  <si>
    <t>2112101001  PROVEEDORES DE BIENES Y SERVICIOS</t>
  </si>
  <si>
    <t>2117101001  ISR NOMINA</t>
  </si>
  <si>
    <t>2117101002  ISR ASIMILADOS A SALARIOS</t>
  </si>
  <si>
    <t>2117101010  ISR RETENCION POR HONORARIOS</t>
  </si>
  <si>
    <t>2117102004  RETENCIÓN IMPUESTO CEDULAR HONORARIOS A PAGAR</t>
  </si>
  <si>
    <t>2117502101  IMPUESTO SOBRE NOMINAS</t>
  </si>
  <si>
    <t>2117911001  ISSEG</t>
  </si>
  <si>
    <t>2117912003  RED MÉDICA</t>
  </si>
  <si>
    <t>2117919003  DESCUENTO POR TELEFONÍA</t>
  </si>
  <si>
    <t>2119904001  ENTIDADES</t>
  </si>
  <si>
    <t>2119904002  CXP A GEG</t>
  </si>
  <si>
    <t>2119905001  ACREEDORES DIVERSOS</t>
  </si>
  <si>
    <t>ESF-13 FONDOS Y BIENES DE TERCEROS EN GARANTÍA Y/O ADMINISTRACIÓN A CORTO PLAZO</t>
  </si>
  <si>
    <t>NATURALEZA</t>
  </si>
  <si>
    <t>2160xxxxx</t>
  </si>
  <si>
    <t>ESF-14 OTROS PASIVOS A CORTO PLAZO</t>
  </si>
  <si>
    <t>2199xxxxxx</t>
  </si>
  <si>
    <t>21911002001  ING PEND DE C ODES</t>
  </si>
  <si>
    <t>II) NOTAS AL ESTADO DE ACTIVIDADES</t>
  </si>
  <si>
    <t>INGRESOS DE GESTIÓN</t>
  </si>
  <si>
    <t>ERA-01 INGRESOS</t>
  </si>
  <si>
    <t>NOTA</t>
  </si>
  <si>
    <t>4100xxxxxx Ingresos de Gestión</t>
  </si>
  <si>
    <t>4151510202 PENSION DE ESTACIONAMIENTO</t>
  </si>
  <si>
    <t>4151510255 TAQUILLAS</t>
  </si>
  <si>
    <t>4159510820 POR CONCEPTO DE CURSOS OTROS</t>
  </si>
  <si>
    <t>4162610061 SANCIONES</t>
  </si>
  <si>
    <t>4163610031 INDEMNIZACIONES (RECUPERACION DE SINIESTRO)</t>
  </si>
  <si>
    <t>4169610009 OTROS INGRESOS</t>
  </si>
  <si>
    <t>4169610154 POR CONCEPTO DE DONATIVOS</t>
  </si>
  <si>
    <t>4173711005 INGRESOS POR LA VENTA DE BIENES Y SERVICIOS ODES</t>
  </si>
  <si>
    <t>4173713001 INGRESOS POR ARRENDAMIENTO EXENTOS</t>
  </si>
  <si>
    <t>4200xxxxxx Participaciones y Aportaciones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</si>
  <si>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</si>
  <si>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</si>
  <si>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</si>
  <si>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</si>
  <si>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</si>
  <si>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>4300xxxxxx Otros Ingresos y Beneficios</t>
  </si>
  <si>
    <t>4311511001 INTERES NORMALES</t>
  </si>
  <si>
    <t>4399000008 Diferencia por Redondeo</t>
  </si>
  <si>
    <t>GASTOS Y OTRAS PÉRDIDAS</t>
  </si>
  <si>
    <t xml:space="preserve"> </t>
  </si>
  <si>
    <t>%GASTO</t>
  </si>
  <si>
    <t>EXPLICACION</t>
  </si>
  <si>
    <t>5000xxxxxx Gastos y Otras Pérdidas</t>
  </si>
  <si>
    <t>5111113000  SUELDOS BASE AL PERSONAL PERMANENTE</t>
  </si>
  <si>
    <t>5112121000  HONORARIOS ASIMILABLES A SALARIOS</t>
  </si>
  <si>
    <t>5113131000  PRIMAS POR AÑOS DE SERVS. EFECTIV. PRESTADOS</t>
  </si>
  <si>
    <t>5113132000  PRIMAS DE VACAS., DOMINICAL Y GRATIF. FIN DE AÑO</t>
  </si>
  <si>
    <t>5113134000  COMPENSACIONES</t>
  </si>
  <si>
    <t>5114141000  APORTACIONES DE SEGURIDAD SOCIAL</t>
  </si>
  <si>
    <t>5114144000  APORTACIONES PARA SEGUROS</t>
  </si>
  <si>
    <t>5115153000  PRESTACIONES Y HABERES DE RETIRO</t>
  </si>
  <si>
    <t>5115154000  PRESTACIONES CONTRACTUALES</t>
  </si>
  <si>
    <t>5115155000  APOYOS A LA CAPACITACION DE LOS SERV. PUBLICOS</t>
  </si>
  <si>
    <t>5115159000  OTRAS PRESTACIONES SOCIALES Y ECONOMICAS</t>
  </si>
  <si>
    <t>5116171000  ESTÍMULOS</t>
  </si>
  <si>
    <t>5121211000  MATERIALES, UTILES Y EQUIPOS MENORES DE OFICINA</t>
  </si>
  <si>
    <t>5121212000  MATERIALES Y UTILES DE IMPRESION Y REPRODUCCION</t>
  </si>
  <si>
    <t>5121214000  MAT.,UTILES Y EQUIPOS MENORES DE TECNOLOGIAS DE LA</t>
  </si>
  <si>
    <t>5121215000  MATERIAL IMPRESO E INFORMACION DIGITAL</t>
  </si>
  <si>
    <t>5121216000  MATERIAL DE LIMPIEZA</t>
  </si>
  <si>
    <t>5122221000  ALIMENTACIÓN DE PERSONAS</t>
  </si>
  <si>
    <t>5122223000  UTENSILIOS PARA EL SERVICIO DE ALIMENTACIÓN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</si>
  <si>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</si>
  <si>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</si>
  <si>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</si>
  <si>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</si>
  <si>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</si>
  <si>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</si>
  <si>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 PARA LA CONSTRUCCION</t>
  </si>
  <si>
    <t>5124248000  MATERIALES COMPLEMENTARIOS</t>
  </si>
  <si>
    <t>5124249000  OTROS MATERIALES Y ARTICULOS DE CONSTRUCCION Y REP</t>
  </si>
  <si>
    <t>5125253000  MEDICINAS Y PRODUCTOS FARMACÉUTICOS</t>
  </si>
  <si>
    <t>5125254000  MATERIALES, ACCESORIOS Y SUMINISTROS MÉDICOS</t>
  </si>
  <si>
    <t>5125256000  FIBRAS SINTÉTICAS, HULES, PLÁSTICOS Y DERIVS.</t>
  </si>
  <si>
    <t>5125259000  OTROS PRODUCTOS QUÍMICOS</t>
  </si>
  <si>
    <t>5126261000  COMBUSTIBLES, LUBRICANTES Y ADITIVOS</t>
  </si>
  <si>
    <t>5127271000  VESTUARIOS Y UNIFORMES</t>
  </si>
  <si>
    <t>5127272000  PRENDAS DE SEGURIDAD Y PROTECCION PERSONAL</t>
  </si>
  <si>
    <t>5129291000  HERRAMIENTAS MENORES</t>
  </si>
  <si>
    <t>5129292000  REFACCIONES Y ACCESORIOS MENORES DE EDIFICIOS</t>
  </si>
  <si>
    <t>5129293000  REF. Y ACCESORIOS ME. MOB. Y EQ. AD., ED. Y REC.</t>
  </si>
  <si>
    <t>5129294000  REFACCIONES Y ACCESORIOS MENORES DE EQUIPO DE COMP</t>
  </si>
  <si>
    <t>5129296000  REF. Y ACCESORIOS ME. DE EQ. DE TRANSPORTE</t>
  </si>
  <si>
    <t>5129298000  REF. Y ACCESORIOS ME. DE MAQ. Y OTROS EQUIPOS</t>
  </si>
  <si>
    <t>5129299000  REF. Y ACCESORIOS ME. OTROS BIENES MUEBLES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</si>
  <si>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</si>
  <si>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</si>
  <si>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</si>
  <si>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</si>
  <si>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</si>
  <si>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5131318000  SERVICIOS POSTALES Y TELEGRAFICOS</t>
  </si>
  <si>
    <t>5132327000  ARRENDAMIENTO DE ACTIVOS INTANGIBLES</t>
  </si>
  <si>
    <t>5133331000  SERVS. LEGALES, DE CONTA., AUDITORIA Y RELACS.</t>
  </si>
  <si>
    <t>5133333000  SERVS. CONSULT. ADM., PROCS., TEC. Y TECNO. INFO.</t>
  </si>
  <si>
    <t>5133336000  SERVS. APOYO ADMVO., FOTOCOPIADO E IMPRESION</t>
  </si>
  <si>
    <t>5133338000  SERVICIOS DE VIGILANCIA</t>
  </si>
  <si>
    <t>5133339000  SERVICIOS PROFESIONALES, CIENTIFICOS Y TECNICOS IN</t>
  </si>
  <si>
    <t>5134341000  SERVICIOS FINANCIEROS Y BANCARIOS</t>
  </si>
  <si>
    <t>5134343000  SERVICIOS DE RECAUDACION, TRASLADO Y CUSTODIA DE V</t>
  </si>
  <si>
    <t>5134345000  SEGUROS DE BIENES PATRIMONIALES</t>
  </si>
  <si>
    <t>5134348000  COMISIONES POR VENTAS</t>
  </si>
  <si>
    <t>5135351000  CONSERV. Y MANTENIMIENTO MENOR DE INMUEBLES</t>
  </si>
  <si>
    <t>5135352000  INST., REPAR. MTTO. MOB. Y EQ. ADMON., EDU. Y REC</t>
  </si>
  <si>
    <t>5135353000  INST., REPAR. Y MTTO. EQ. COMPU. Y TECNO. DE INFO</t>
  </si>
  <si>
    <t>5135355000  REPAR. Y MTTO. DE EQUIPO DE TRANSPORTE</t>
  </si>
  <si>
    <t>5135357000  INST., REP. Y MTTO. DE MAQ., OT. EQ. Y HERRMTAS.</t>
  </si>
  <si>
    <t>5135358000  SERVICIOS DE LIMPIEZA Y MANEJO DE DESECHOS</t>
  </si>
  <si>
    <t>5135359000  SERVICIOS DE JARDINERÍA Y FUMIGACIÓN</t>
  </si>
  <si>
    <t>5136361100  DIF. RADIO, T.V. Y O. MED. MENS. PROG. ACTIVS. GU</t>
  </si>
  <si>
    <t>5136361200  DIF. POR MEDIOS ALTERNATIVOS PROG. Y MEDIOS GUB.</t>
  </si>
  <si>
    <t>5136366000  SERV. CREAT. Y DIF CONT. EXCLUS. A T. INTERNET</t>
  </si>
  <si>
    <t>5137371000  PASAJES AEREOS</t>
  </si>
  <si>
    <t>5137372000  PASAJES TERRESTRES</t>
  </si>
  <si>
    <t>5137375000  VIATICOS EN EL PAIS</t>
  </si>
  <si>
    <t>5137379000  OTROS SERVICIOS DE TRASLADO Y HOSPEDAJE</t>
  </si>
  <si>
    <t>5138381000  GASTOS DE CEREMONIAL</t>
  </si>
  <si>
    <t>5138382000  GASTOS DE ORDEN SOCIAL Y CULTURAL</t>
  </si>
  <si>
    <t>5138383000  CONGRESOS Y CONVENCIONES</t>
  </si>
  <si>
    <t>5138384000  EXPOSICIONES</t>
  </si>
  <si>
    <t>5138385000  GASTOS  DE REPRESENTACION</t>
  </si>
  <si>
    <t>5139392000  OTROS IMPUESTOS Y DERECHOS</t>
  </si>
  <si>
    <t>5139398000  IMPUESTO DE NOMINA</t>
  </si>
  <si>
    <t>5251452000  JUBILACIONES</t>
  </si>
  <si>
    <t>5518000001  BAJA DE ACTIVO FIJO</t>
  </si>
  <si>
    <t>5599000006  Diferencia por Redondeo</t>
  </si>
  <si>
    <t>III) NOTAS AL ESTADO DE VARIACIÓN A LA HACIEDA PÚBLICA</t>
  </si>
  <si>
    <t>VHP-01 PATRIMONIO CONTRIBUIDO</t>
  </si>
  <si>
    <t>MODIFICACION</t>
  </si>
  <si>
    <t>3110xxxxxx Hacienda Pública/Patrimonio Contribuido</t>
  </si>
  <si>
    <t>3110000002  BAJA DE ACTIVO FIJO</t>
  </si>
  <si>
    <t>3110915000  BIENES MUEBLES E INMUEBLES</t>
  </si>
  <si>
    <t>3111835000  BIENES MUEBLES FEDERAL EJERCICIO</t>
  </si>
  <si>
    <t>3113828005  BIENES MUEBLES E INMUEBLES</t>
  </si>
  <si>
    <t>3113835000  BIENES MUEBLES FEDERAL</t>
  </si>
  <si>
    <t>3113914205  ESTATALES DE EJERCICIOS ANTERIORES BIENES MUEBLES</t>
  </si>
  <si>
    <t>3113915000  BIENES MUEBLES DE EJERCICIOS</t>
  </si>
  <si>
    <t>3114914205  APLICACIÓN ESTATALES DE EJERCICIOS ANTERIORES BIEN</t>
  </si>
  <si>
    <t>VHP-02 PATRIMONIO GENERADO</t>
  </si>
  <si>
    <t>3210 Resultado del Ejercicio (Ahorro/Des</t>
  </si>
  <si>
    <t>3220xxxxxx Resultados de Ejercicios Anteriores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</si>
  <si>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</si>
  <si>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</si>
  <si>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</si>
  <si>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</si>
  <si>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</si>
  <si>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</si>
  <si>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</si>
  <si>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</si>
  <si>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EJERCICIO 2014</t>
  </si>
  <si>
    <t>3220000023  RESULTADO DEL EJERCICIO 2015</t>
  </si>
  <si>
    <t>3220000024  RESULTADO DEL EJERCICIO 2016</t>
  </si>
  <si>
    <t>3220000025  RESULTADO DEL EJERCICIO 2017</t>
  </si>
  <si>
    <t>3220001000  CAPITALIZACIÓN RECURSOS PROPIOS</t>
  </si>
  <si>
    <t>3220001001  CAPITALIZACIÓN REMANENTES</t>
  </si>
  <si>
    <t>3220690201  APLICACIÓN DE REMANENTE PROPIO</t>
  </si>
  <si>
    <t>3220690211  APLICACIÓN DE REMANENTE PROPIO</t>
  </si>
  <si>
    <t>3252000001  AJUSTES Y CORECCIONES</t>
  </si>
  <si>
    <t>IV) NOTAS AL ESTADO DE FLUJO DE EFECTIVO</t>
  </si>
  <si>
    <t>EFE-01 FLUJO DE EFECTIVO</t>
  </si>
  <si>
    <t>1110xxxxxx Efectivo y Equivalentes</t>
  </si>
  <si>
    <t>1112 Bancos/Tesoreria</t>
  </si>
  <si>
    <t>1112106001  BAJIO RECURSO ESTATAL 2707800</t>
  </si>
  <si>
    <t>1112106002  BAJIO RECURSO PROPIO 2708626</t>
  </si>
  <si>
    <t>1112106004  TEATRO RECURSOS PROP</t>
  </si>
  <si>
    <t>1112106005  BAJIO MUSEO REC. PRO</t>
  </si>
  <si>
    <t>1112106006  BAJIO 6902316 RED</t>
  </si>
  <si>
    <t>EFE-02 ADQ. BIENES MUEBLES E INMUEBLES</t>
  </si>
  <si>
    <t>% SUB</t>
  </si>
  <si>
    <t>1210xxxxxx</t>
  </si>
  <si>
    <t>1230xxxxxx Bienes Inmuebles, Infraestructura y Construccio</t>
  </si>
  <si>
    <t>1236262200 EDIFICACIÓN NO HABITACIONAL</t>
  </si>
  <si>
    <t>1241151100 MUEBLES DE OFICINA Y ESTANTERÍA</t>
  </si>
  <si>
    <t>1241151101 MUEBLES DE OFICINA Y ESTANTERÍA 2010</t>
  </si>
  <si>
    <t>1241351500 EQUIPO DE CÓMPUTO Y DE TECNOLOGÍAS DE LA INFORMACI</t>
  </si>
  <si>
    <t>1241351501 EQUIPO DE CÓMPUTO Y DE TECNOLOGÍAS DE LA INFORMACI</t>
  </si>
  <si>
    <t>1241951900 OTROS MOBILIARIOS Y EQUIPOS DE ADMINISTRACIÓN</t>
  </si>
  <si>
    <t>1242152100 EQUIPO Y APARATOS AUDIOVISUALES</t>
  </si>
  <si>
    <t>1244154101 AUTOMÓVILES Y CAMIONES 2010</t>
  </si>
  <si>
    <t>1246556500 EQUIPO DE COMUNICACIÓN Y TELECOMUNICACIÓN</t>
  </si>
  <si>
    <t>1247151300 BIENES ARTÍSTICOS, CULTURALES Y CIENTÍFICOS</t>
  </si>
  <si>
    <t>1250xxxxxx</t>
  </si>
  <si>
    <t>EFE-03   CONCILIACIÓN DEL FLUJO DE EFECTIVO</t>
  </si>
  <si>
    <t>5500  OTROS GASTOS Y PÉRDIDAS EXTRAORDINARIAS</t>
  </si>
  <si>
    <t>5510  Estimaciones, depreciaciones, deterioros, obsolescencia y amortizaciones</t>
  </si>
  <si>
    <t>5511  Estimaciones por pérdida o deterioro de activos circulantes</t>
  </si>
  <si>
    <t>5512  Estimaciones por pérdida o deterioro de activos no circulantes</t>
  </si>
  <si>
    <t>5513  Depreciación de bienes inmuebles</t>
  </si>
  <si>
    <t>5514  Depreciación de infraestructura</t>
  </si>
  <si>
    <t>5515  Depreciación de bienes muebles</t>
  </si>
  <si>
    <t>5516  Deterioro de los activos biológicos</t>
  </si>
  <si>
    <t>5517  Amortización de activos intangibles</t>
  </si>
  <si>
    <t>5518  Disminución de Bienes por pérdida, obsolescencia y deterioro</t>
  </si>
  <si>
    <t>5520  Provisiones</t>
  </si>
  <si>
    <t>5521  Provisiones de pasivos a corto plazo</t>
  </si>
  <si>
    <t>5522  Provisiones de pasivos a largo plazo</t>
  </si>
  <si>
    <t>5530  Disminución de inventarios</t>
  </si>
  <si>
    <t>5531  Disminución de inventarios de mercancías para venta</t>
  </si>
  <si>
    <t>5532  Disminución de inventarios de mercancías terminadas</t>
  </si>
  <si>
    <t>5533  Disminución de inventarios de mercancías en proceso de elaboración</t>
  </si>
  <si>
    <t>5534  Disminución de inventarios de materias primas, materiales y suministros para producción</t>
  </si>
  <si>
    <t>5535  Disminución de almacén de materiales y suministros de consumo</t>
  </si>
  <si>
    <t>5540  Aumento por insuficiencia de estimaciones por pérdida o deterioro u obsolescencia</t>
  </si>
  <si>
    <t>5541  Aumento por insuficiencia de estimaciones por pérdida o deterioro u obsolescencia</t>
  </si>
  <si>
    <t>5550  Aumento por insuficiencia de provisiones</t>
  </si>
  <si>
    <t>5551  Aumento por insuficiencia de provisiones</t>
  </si>
  <si>
    <t>5590  Otros gastos</t>
  </si>
  <si>
    <t>5591  Gastos de ejercicios anteriores</t>
  </si>
  <si>
    <t>5592  Pérdidas por responsabilidades</t>
  </si>
  <si>
    <t>5593  Bonificaciones y descuentos otorgados</t>
  </si>
  <si>
    <t>5594  Diferencias por tipo de cambio negativas en efectivo y equivalentes</t>
  </si>
  <si>
    <t>5595  Diferencias de cotizaciones negativas en valores negociables</t>
  </si>
  <si>
    <t>5596  Resultado por posición monetaria</t>
  </si>
  <si>
    <t>5597  Pérdidas por participación patrimonial</t>
  </si>
  <si>
    <t>5599  Otros gastos varios</t>
  </si>
  <si>
    <t>5600  INVERSIÓN PÚBLICA</t>
  </si>
  <si>
    <t>5610  Inversión pública no capitalizable</t>
  </si>
  <si>
    <t>5611  Construcción en bienes no capitalizable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</si>
  <si>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</si>
  <si>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</si>
  <si>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</si>
  <si>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</si>
  <si>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</si>
  <si>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</si>
  <si>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</si>
  <si>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</si>
  <si>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</si>
  <si>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</si>
  <si>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</si>
  <si>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</si>
  <si>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</si>
  <si>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</si>
  <si>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</si>
  <si>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</si>
  <si>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</si>
  <si>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</si>
  <si>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</si>
  <si>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</si>
  <si>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</si>
  <si>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</si>
  <si>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</si>
  <si>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</si>
  <si>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</si>
  <si>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</si>
  <si>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</si>
  <si>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</si>
  <si>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</si>
  <si>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</si>
  <si>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</si>
  <si>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</si>
  <si>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</si>
  <si>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</si>
  <si>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</si>
  <si>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</si>
  <si>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</si>
  <si>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</si>
  <si>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</si>
  <si>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</si>
  <si>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</si>
  <si>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</si>
  <si>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</si>
  <si>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</si>
  <si>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</si>
  <si>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</si>
  <si>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</si>
  <si>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</si>
  <si>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A) CONTABLES</t>
  </si>
  <si>
    <t>7100 VALORES</t>
  </si>
  <si>
    <t>7110 Valores en Custodia</t>
  </si>
  <si>
    <t>7120 Custodia de Valores</t>
  </si>
  <si>
    <t>7130 Instrumentos de Crédito Prestados a Formadores de Mercado</t>
  </si>
  <si>
    <t>7140 Préstamo de Instrumentos de Crédito a Formadores de Mercado y su Garantía</t>
  </si>
  <si>
    <t>7150 Instrumentos de Crédito Recibidos en Garantía de los Formadores de Mercado</t>
  </si>
  <si>
    <t>7160 Garantía de Créditos Recibidos de los Formadores de Mercado</t>
  </si>
  <si>
    <t>7200 EMISION DE OBLIGACIONES</t>
  </si>
  <si>
    <t>7210 Autorización para la Emisión de Bonos, Títulos y Valores de la Deuda Pública Interna</t>
  </si>
  <si>
    <t>7220 Autorización para la Emisión de Bonos, Títulos y Valores de la Deuda Pública Externa</t>
  </si>
  <si>
    <t>7230 Emisiones Autorizadas de la Deuda Pública Interna y Externa</t>
  </si>
  <si>
    <t>7240 Suscripción de Contratos de Préstamos y Otras Obligaciones de la Deuda Pública Interna</t>
  </si>
  <si>
    <t>7250 Suscripción de Contratos de Préstamos y Otras Obligaciones de la Deuda Pública Externa</t>
  </si>
  <si>
    <t>7260 Contratos de Préstamos y Otras Obligaciones de la Deuda Pública Interna y Externa</t>
  </si>
  <si>
    <t>7300 AVALES Y GARANTIAS</t>
  </si>
  <si>
    <t>7310 Avales Autorizados</t>
  </si>
  <si>
    <t>7320 Avales Firmados</t>
  </si>
  <si>
    <t>7330 Fianzas y Garantías Recibidas por Deudas a Cobrar</t>
  </si>
  <si>
    <t>7340 Fianzas y Garantías Recibidas</t>
  </si>
  <si>
    <t>7350 Fianzas Otorgadas para Respaldar Obligaciones no Fiscales del Gobierno</t>
  </si>
  <si>
    <t>7360 Fianzas Otorgadas del Gobierno para Respaldar Obligaciones no Fiscales</t>
  </si>
  <si>
    <t>7400 JUICIOS</t>
  </si>
  <si>
    <t>7410 Demandas Judicial en Proceso de Resolución</t>
  </si>
  <si>
    <t>7420 Resolución de Demandas en Proceso Judicial</t>
  </si>
  <si>
    <t>7500 INVERSION MEDIANTE PROYECTOS PARA PRESTACION DE SERVICIOS (PPS) Y SIMILARES</t>
  </si>
  <si>
    <t>7510 Contratos para Inversión Mediante Proyectos para Prestación de Servicios (PPS) y Similares</t>
  </si>
  <si>
    <t>7520 Inversión Pública Contratada Mediante Proyectos para Prestación de Servicios (PPS) y Similares</t>
  </si>
  <si>
    <t>7600 BIENES EN CONCESIONADOS O EN COMODATO</t>
  </si>
  <si>
    <t>7610 Bienes Bajo Contrato en Concesión</t>
  </si>
  <si>
    <t>7620 Contrato de Concesión por Bienes</t>
  </si>
  <si>
    <t>7630 Bienes Bajo Contrato en Comodato</t>
  </si>
  <si>
    <t>7640 Contrato de Comodato por Bienes</t>
  </si>
  <si>
    <t>7.X Bienes arqueológicos, artísticos e históricos en custodia</t>
  </si>
  <si>
    <t>7.X.1 Bienes arqueológicos en custodia</t>
  </si>
  <si>
    <t>7.X.2 Custodia de bienes arqueológicos</t>
  </si>
  <si>
    <t>7.X.3 Bienes artísticos en custodia</t>
  </si>
  <si>
    <t>7.X.4 Custodia de bienes artísticos</t>
  </si>
  <si>
    <t>7.X.5 Bienes históricos en custodia</t>
  </si>
  <si>
    <t>7.X.6 Custodia de bienes históricos</t>
  </si>
  <si>
    <t>B) PRESUPUESTALES</t>
  </si>
  <si>
    <t>8100 LEY DE INGRESOS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</si>
  <si>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</si>
  <si>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</si>
  <si>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</si>
  <si>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</si>
  <si>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</si>
  <si>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8200 PRESUPUESTO DE EGRESOS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</si>
  <si>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</si>
  <si>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</si>
  <si>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</si>
  <si>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</si>
  <si>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</si>
  <si>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</si>
  <si>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>8270 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</si>
</sst>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_ ;\-#,##0\ "/>
    <numFmt numFmtId="167" formatCode="#,##0.00_ ;\-#,##0.00\ "/>
    <numFmt numFmtId="168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43" fontId="10" fillId="0" borderId="0" applyFont="0" applyFill="0" applyBorder="0" applyAlignment="0" applyProtection="0"/>
  </cellStyleXfs>
  <cellXfs count="177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2" fillId="2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5" fillId="3" borderId="0" xfId="0" applyFont="1" applyFill="1" applyBorder="1"/>
    <xf numFmtId="0" fontId="7" fillId="3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/>
    </xf>
    <xf numFmtId="0" fontId="8" fillId="3" borderId="0" xfId="0" applyFont="1" applyFill="1" applyBorder="1"/>
    <xf numFmtId="49" fontId="2" fillId="2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left"/>
    </xf>
    <xf numFmtId="164" fontId="3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165" fontId="4" fillId="3" borderId="5" xfId="0" applyNumberFormat="1" applyFont="1" applyFill="1" applyBorder="1"/>
    <xf numFmtId="164" fontId="3" fillId="3" borderId="5" xfId="0" applyNumberFormat="1" applyFont="1" applyFill="1" applyBorder="1"/>
    <xf numFmtId="164" fontId="3" fillId="3" borderId="6" xfId="0" applyNumberFormat="1" applyFont="1" applyFill="1" applyBorder="1"/>
    <xf numFmtId="49" fontId="5" fillId="3" borderId="7" xfId="0" applyNumberFormat="1" applyFont="1" applyFill="1" applyBorder="1" applyAlignment="1">
      <alignment horizontal="left"/>
    </xf>
    <xf numFmtId="165" fontId="3" fillId="0" borderId="5" xfId="0" applyNumberFormat="1" applyFont="1" applyFill="1" applyBorder="1"/>
    <xf numFmtId="49" fontId="2" fillId="3" borderId="8" xfId="0" applyNumberFormat="1" applyFont="1" applyFill="1" applyBorder="1" applyAlignment="1">
      <alignment horizontal="left"/>
    </xf>
    <xf numFmtId="165" fontId="3" fillId="3" borderId="8" xfId="0" applyNumberFormat="1" applyFont="1" applyFill="1" applyBorder="1"/>
    <xf numFmtId="164" fontId="3" fillId="3" borderId="8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165" fontId="4" fillId="2" borderId="3" xfId="0" applyNumberFormat="1" applyFont="1" applyFill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4" fillId="3" borderId="0" xfId="0" applyFont="1" applyFill="1" applyBorder="1"/>
    <xf numFmtId="0" fontId="9" fillId="3" borderId="0" xfId="0" applyFont="1" applyFill="1" applyBorder="1"/>
    <xf numFmtId="164" fontId="4" fillId="3" borderId="4" xfId="0" applyNumberFormat="1" applyFont="1" applyFill="1" applyBorder="1"/>
    <xf numFmtId="164" fontId="3" fillId="3" borderId="11" xfId="0" applyNumberFormat="1" applyFont="1" applyFill="1" applyBorder="1"/>
    <xf numFmtId="49" fontId="5" fillId="3" borderId="5" xfId="0" applyNumberFormat="1" applyFont="1" applyFill="1" applyBorder="1" applyAlignment="1">
      <alignment horizontal="left"/>
    </xf>
    <xf numFmtId="166" fontId="3" fillId="0" borderId="5" xfId="0" applyNumberFormat="1" applyFont="1" applyFill="1" applyBorder="1"/>
    <xf numFmtId="164" fontId="3" fillId="3" borderId="12" xfId="0" applyNumberFormat="1" applyFont="1" applyFill="1" applyBorder="1"/>
    <xf numFmtId="166" fontId="4" fillId="2" borderId="3" xfId="0" applyNumberFormat="1" applyFont="1" applyFill="1" applyBorder="1"/>
    <xf numFmtId="165" fontId="4" fillId="3" borderId="4" xfId="0" applyNumberFormat="1" applyFont="1" applyFill="1" applyBorder="1"/>
    <xf numFmtId="165" fontId="4" fillId="3" borderId="11" xfId="0" applyNumberFormat="1" applyFont="1" applyFill="1" applyBorder="1"/>
    <xf numFmtId="49" fontId="3" fillId="0" borderId="5" xfId="0" applyNumberFormat="1" applyFont="1" applyFill="1" applyBorder="1" applyAlignment="1">
      <alignment wrapText="1"/>
    </xf>
    <xf numFmtId="165" fontId="3" fillId="0" borderId="5" xfId="0" applyNumberFormat="1" applyFont="1" applyFill="1" applyBorder="1" applyAlignment="1">
      <alignment wrapText="1"/>
    </xf>
    <xf numFmtId="165" fontId="3" fillId="3" borderId="6" xfId="0" applyNumberFormat="1" applyFont="1" applyFill="1" applyBorder="1"/>
    <xf numFmtId="165" fontId="3" fillId="0" borderId="5" xfId="3" applyNumberFormat="1" applyFont="1" applyFill="1" applyBorder="1" applyAlignment="1">
      <alignment wrapText="1"/>
    </xf>
    <xf numFmtId="165" fontId="4" fillId="3" borderId="6" xfId="0" applyNumberFormat="1" applyFont="1" applyFill="1" applyBorder="1"/>
    <xf numFmtId="165" fontId="3" fillId="3" borderId="5" xfId="0" applyNumberFormat="1" applyFont="1" applyFill="1" applyBorder="1"/>
    <xf numFmtId="49" fontId="5" fillId="3" borderId="8" xfId="0" applyNumberFormat="1" applyFont="1" applyFill="1" applyBorder="1" applyAlignment="1">
      <alignment horizontal="left"/>
    </xf>
    <xf numFmtId="165" fontId="3" fillId="0" borderId="8" xfId="0" applyNumberFormat="1" applyFont="1" applyFill="1" applyBorder="1" applyAlignment="1">
      <alignment wrapText="1"/>
    </xf>
    <xf numFmtId="165" fontId="3" fillId="3" borderId="12" xfId="0" applyNumberFormat="1" applyFont="1" applyFill="1" applyBorder="1"/>
    <xf numFmtId="165" fontId="4" fillId="2" borderId="3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164" fontId="3" fillId="3" borderId="0" xfId="0" applyNumberFormat="1" applyFont="1" applyFill="1" applyBorder="1"/>
    <xf numFmtId="0" fontId="3" fillId="2" borderId="3" xfId="0" applyFont="1" applyFill="1" applyBorder="1"/>
    <xf numFmtId="0" fontId="3" fillId="0" borderId="0" xfId="0" applyFont="1" applyFill="1"/>
    <xf numFmtId="49" fontId="2" fillId="2" borderId="3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left"/>
    </xf>
    <xf numFmtId="43" fontId="3" fillId="3" borderId="7" xfId="1" applyFont="1" applyFill="1" applyBorder="1"/>
    <xf numFmtId="164" fontId="3" fillId="3" borderId="13" xfId="0" applyNumberFormat="1" applyFont="1" applyFill="1" applyBorder="1"/>
    <xf numFmtId="164" fontId="3" fillId="3" borderId="7" xfId="0" applyNumberFormat="1" applyFont="1" applyFill="1" applyBorder="1" applyAlignment="1">
      <alignment wrapText="1"/>
    </xf>
    <xf numFmtId="165" fontId="3" fillId="3" borderId="7" xfId="0" applyNumberFormat="1" applyFont="1" applyFill="1" applyBorder="1"/>
    <xf numFmtId="164" fontId="3" fillId="3" borderId="7" xfId="0" applyNumberFormat="1" applyFont="1" applyFill="1" applyBorder="1"/>
    <xf numFmtId="0" fontId="3" fillId="3" borderId="7" xfId="0" applyFont="1" applyFill="1" applyBorder="1"/>
    <xf numFmtId="49" fontId="2" fillId="3" borderId="14" xfId="0" applyNumberFormat="1" applyFont="1" applyFill="1" applyBorder="1" applyAlignment="1">
      <alignment horizontal="left"/>
    </xf>
    <xf numFmtId="165" fontId="3" fillId="3" borderId="14" xfId="0" applyNumberFormat="1" applyFont="1" applyFill="1" applyBorder="1"/>
    <xf numFmtId="164" fontId="3" fillId="3" borderId="14" xfId="0" applyNumberFormat="1" applyFont="1" applyFill="1" applyBorder="1"/>
    <xf numFmtId="167" fontId="3" fillId="2" borderId="3" xfId="0" applyNumberFormat="1" applyFont="1" applyFill="1" applyBorder="1"/>
    <xf numFmtId="164" fontId="3" fillId="2" borderId="15" xfId="0" applyNumberFormat="1" applyFont="1" applyFill="1" applyBorder="1"/>
    <xf numFmtId="164" fontId="2" fillId="3" borderId="0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164" fontId="2" fillId="2" borderId="3" xfId="0" applyNumberFormat="1" applyFont="1" applyFill="1" applyBorder="1"/>
    <xf numFmtId="49" fontId="2" fillId="3" borderId="7" xfId="0" applyNumberFormat="1" applyFont="1" applyFill="1" applyBorder="1" applyAlignment="1">
      <alignment horizontal="left"/>
    </xf>
    <xf numFmtId="164" fontId="4" fillId="3" borderId="5" xfId="0" applyNumberFormat="1" applyFont="1" applyFill="1" applyBorder="1"/>
    <xf numFmtId="0" fontId="4" fillId="3" borderId="0" xfId="0" applyFont="1" applyFill="1"/>
    <xf numFmtId="164" fontId="3" fillId="3" borderId="0" xfId="0" applyNumberFormat="1" applyFont="1" applyFill="1"/>
    <xf numFmtId="166" fontId="4" fillId="3" borderId="5" xfId="0" applyNumberFormat="1" applyFont="1" applyFill="1" applyBorder="1"/>
    <xf numFmtId="166" fontId="3" fillId="3" borderId="8" xfId="0" applyNumberFormat="1" applyFont="1" applyFill="1" applyBorder="1"/>
    <xf numFmtId="167" fontId="3" fillId="3" borderId="0" xfId="0" applyNumberFormat="1" applyFont="1" applyFill="1"/>
    <xf numFmtId="164" fontId="3" fillId="0" borderId="8" xfId="0" applyNumberFormat="1" applyFont="1" applyFill="1" applyBorder="1"/>
    <xf numFmtId="0" fontId="4" fillId="2" borderId="4" xfId="4" applyFont="1" applyFill="1" applyBorder="1" applyAlignment="1">
      <alignment horizontal="left" vertical="center" wrapText="1"/>
    </xf>
    <xf numFmtId="4" fontId="4" fillId="2" borderId="4" xfId="5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0" applyNumberFormat="1" applyFont="1" applyBorder="1" applyAlignment="1"/>
    <xf numFmtId="0" fontId="3" fillId="3" borderId="14" xfId="0" applyFont="1" applyFill="1" applyBorder="1"/>
    <xf numFmtId="0" fontId="3" fillId="3" borderId="8" xfId="0" applyFont="1" applyFill="1" applyBorder="1"/>
    <xf numFmtId="165" fontId="4" fillId="0" borderId="4" xfId="0" applyNumberFormat="1" applyFont="1" applyFill="1" applyBorder="1"/>
    <xf numFmtId="49" fontId="5" fillId="3" borderId="0" xfId="0" applyNumberFormat="1" applyFont="1" applyFill="1" applyBorder="1" applyAlignment="1">
      <alignment horizontal="left"/>
    </xf>
    <xf numFmtId="164" fontId="3" fillId="2" borderId="3" xfId="0" applyNumberFormat="1" applyFont="1" applyFill="1" applyBorder="1"/>
    <xf numFmtId="49" fontId="3" fillId="0" borderId="4" xfId="0" applyNumberFormat="1" applyFont="1" applyFill="1" applyBorder="1" applyAlignment="1">
      <alignment wrapText="1"/>
    </xf>
    <xf numFmtId="4" fontId="3" fillId="0" borderId="17" xfId="5" applyNumberFormat="1" applyFont="1" applyFill="1" applyBorder="1" applyAlignment="1">
      <alignment wrapText="1"/>
    </xf>
    <xf numFmtId="4" fontId="3" fillId="0" borderId="4" xfId="5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" fontId="3" fillId="0" borderId="2" xfId="5" applyNumberFormat="1" applyFont="1" applyFill="1" applyBorder="1" applyAlignment="1">
      <alignment wrapText="1"/>
    </xf>
    <xf numFmtId="4" fontId="3" fillId="0" borderId="8" xfId="5" applyNumberFormat="1" applyFont="1" applyFill="1" applyBorder="1" applyAlignment="1">
      <alignment wrapText="1"/>
    </xf>
    <xf numFmtId="0" fontId="3" fillId="2" borderId="9" xfId="0" applyFont="1" applyFill="1" applyBorder="1"/>
    <xf numFmtId="0" fontId="3" fillId="2" borderId="10" xfId="0" applyFont="1" applyFill="1" applyBorder="1"/>
    <xf numFmtId="49" fontId="2" fillId="2" borderId="4" xfId="0" applyNumberFormat="1" applyFont="1" applyFill="1" applyBorder="1" applyAlignment="1">
      <alignment horizontal="center" vertical="center"/>
    </xf>
    <xf numFmtId="165" fontId="5" fillId="3" borderId="8" xfId="0" applyNumberFormat="1" applyFont="1" applyFill="1" applyBorder="1"/>
    <xf numFmtId="164" fontId="2" fillId="3" borderId="8" xfId="0" applyNumberFormat="1" applyFont="1" applyFill="1" applyBorder="1"/>
    <xf numFmtId="0" fontId="4" fillId="2" borderId="3" xfId="4" applyFont="1" applyFill="1" applyBorder="1" applyAlignment="1">
      <alignment horizontal="left" vertical="center" wrapText="1"/>
    </xf>
    <xf numFmtId="4" fontId="4" fillId="2" borderId="3" xfId="5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/>
    <xf numFmtId="0" fontId="4" fillId="0" borderId="11" xfId="4" applyFont="1" applyFill="1" applyBorder="1" applyAlignment="1">
      <alignment horizontal="left" vertical="center" wrapText="1"/>
    </xf>
    <xf numFmtId="164" fontId="3" fillId="0" borderId="0" xfId="0" applyNumberFormat="1" applyFont="1" applyFill="1" applyBorder="1"/>
    <xf numFmtId="0" fontId="3" fillId="0" borderId="0" xfId="0" applyFont="1" applyFill="1" applyBorder="1"/>
    <xf numFmtId="168" fontId="4" fillId="3" borderId="4" xfId="2" applyNumberFormat="1" applyFont="1" applyFill="1" applyBorder="1"/>
    <xf numFmtId="164" fontId="11" fillId="3" borderId="5" xfId="0" applyNumberFormat="1" applyFont="1" applyFill="1" applyBorder="1"/>
    <xf numFmtId="165" fontId="11" fillId="3" borderId="5" xfId="0" applyNumberFormat="1" applyFont="1" applyFill="1" applyBorder="1"/>
    <xf numFmtId="10" fontId="11" fillId="3" borderId="5" xfId="2" applyNumberFormat="1" applyFont="1" applyFill="1" applyBorder="1"/>
    <xf numFmtId="9" fontId="3" fillId="3" borderId="0" xfId="2" applyFont="1" applyFill="1"/>
    <xf numFmtId="10" fontId="3" fillId="3" borderId="0" xfId="2" applyNumberFormat="1" applyFont="1" applyFill="1"/>
    <xf numFmtId="0" fontId="3" fillId="3" borderId="0" xfId="0" applyNumberFormat="1" applyFont="1" applyFill="1"/>
    <xf numFmtId="164" fontId="11" fillId="3" borderId="5" xfId="0" applyNumberFormat="1" applyFont="1" applyFill="1" applyBorder="1" applyAlignment="1">
      <alignment wrapText="1"/>
    </xf>
    <xf numFmtId="49" fontId="12" fillId="3" borderId="8" xfId="0" applyNumberFormat="1" applyFont="1" applyFill="1" applyBorder="1" applyAlignment="1">
      <alignment horizontal="left"/>
    </xf>
    <xf numFmtId="165" fontId="11" fillId="3" borderId="8" xfId="0" applyNumberFormat="1" applyFont="1" applyFill="1" applyBorder="1"/>
    <xf numFmtId="2" fontId="11" fillId="3" borderId="8" xfId="2" applyNumberFormat="1" applyFont="1" applyFill="1" applyBorder="1"/>
    <xf numFmtId="9" fontId="4" fillId="2" borderId="3" xfId="2" applyFont="1" applyFill="1" applyBorder="1"/>
    <xf numFmtId="0" fontId="4" fillId="2" borderId="4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164" fontId="4" fillId="3" borderId="6" xfId="0" applyNumberFormat="1" applyFont="1" applyFill="1" applyBorder="1"/>
    <xf numFmtId="9" fontId="4" fillId="3" borderId="5" xfId="2" applyFont="1" applyFill="1" applyBorder="1"/>
    <xf numFmtId="9" fontId="3" fillId="3" borderId="5" xfId="2" applyFont="1" applyFill="1" applyBorder="1"/>
    <xf numFmtId="0" fontId="3" fillId="3" borderId="5" xfId="0" applyFont="1" applyFill="1" applyBorder="1"/>
    <xf numFmtId="0" fontId="4" fillId="3" borderId="5" xfId="0" applyFont="1" applyFill="1" applyBorder="1"/>
    <xf numFmtId="3" fontId="3" fillId="3" borderId="0" xfId="0" applyNumberFormat="1" applyFont="1" applyFill="1"/>
    <xf numFmtId="3" fontId="4" fillId="0" borderId="3" xfId="0" applyNumberFormat="1" applyFont="1" applyFill="1" applyBorder="1" applyAlignment="1">
      <alignment horizontal="right"/>
    </xf>
    <xf numFmtId="3" fontId="3" fillId="3" borderId="0" xfId="0" applyNumberFormat="1" applyFont="1" applyFill="1" applyBorder="1"/>
    <xf numFmtId="4" fontId="3" fillId="3" borderId="0" xfId="0" applyNumberFormat="1" applyFont="1" applyFill="1" applyBorder="1"/>
    <xf numFmtId="3" fontId="3" fillId="0" borderId="3" xfId="0" applyNumberFormat="1" applyFont="1" applyBorder="1"/>
    <xf numFmtId="3" fontId="14" fillId="0" borderId="3" xfId="0" applyNumberFormat="1" applyFont="1" applyBorder="1" applyAlignment="1">
      <alignment horizontal="center" vertical="center"/>
    </xf>
    <xf numFmtId="3" fontId="14" fillId="3" borderId="0" xfId="0" applyNumberFormat="1" applyFont="1" applyFill="1" applyAlignment="1">
      <alignment vertical="center"/>
    </xf>
    <xf numFmtId="3" fontId="14" fillId="0" borderId="3" xfId="0" applyNumberFormat="1" applyFont="1" applyFill="1" applyBorder="1" applyAlignment="1">
      <alignment horizontal="right" vertical="center"/>
    </xf>
    <xf numFmtId="3" fontId="14" fillId="3" borderId="0" xfId="0" applyNumberFormat="1" applyFont="1" applyFill="1" applyAlignment="1">
      <alignment horizontal="center" vertical="center"/>
    </xf>
    <xf numFmtId="43" fontId="3" fillId="3" borderId="0" xfId="0" applyNumberFormat="1" applyFont="1" applyFill="1" applyBorder="1"/>
    <xf numFmtId="3" fontId="13" fillId="2" borderId="3" xfId="1" applyNumberFormat="1" applyFont="1" applyFill="1" applyBorder="1" applyAlignment="1">
      <alignment horizontal="center" vertical="center"/>
    </xf>
    <xf numFmtId="3" fontId="4" fillId="0" borderId="3" xfId="0" applyNumberFormat="1" applyFont="1" applyBorder="1"/>
    <xf numFmtId="3" fontId="3" fillId="3" borderId="0" xfId="0" applyNumberFormat="1" applyFont="1" applyFill="1" applyAlignment="1">
      <alignment vertical="center" wrapText="1"/>
    </xf>
    <xf numFmtId="3" fontId="13" fillId="0" borderId="3" xfId="1" applyNumberFormat="1" applyFont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4" fontId="3" fillId="3" borderId="0" xfId="0" applyNumberFormat="1" applyFont="1" applyFill="1"/>
    <xf numFmtId="0" fontId="6" fillId="0" borderId="0" xfId="0" applyFont="1" applyBorder="1" applyAlignment="1">
      <alignment horizontal="center"/>
    </xf>
    <xf numFmtId="165" fontId="3" fillId="3" borderId="4" xfId="0" applyNumberFormat="1" applyFont="1" applyFill="1" applyBorder="1"/>
    <xf numFmtId="49" fontId="5" fillId="3" borderId="14" xfId="0" applyNumberFormat="1" applyFont="1" applyFill="1" applyBorder="1" applyAlignment="1">
      <alignment horizontal="left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3" fillId="3" borderId="0" xfId="0" applyFont="1" applyFill="1" applyBorder="1"/>
    <xf numFmtId="0" fontId="6" fillId="0" borderId="0" xfId="0" applyFont="1" applyBorder="1" applyAlignment="1">
      <alignment horizontal="center"/>
    </xf>
    <xf numFmtId="0" fontId="13" fillId="0" borderId="3" xfId="0" applyFont="1" applyBorder="1" applyAlignment="1">
      <alignment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4" fillId="0" borderId="3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</cellXfs>
  <cellStyles count="6">
    <cellStyle name="Millares" xfId="1" builtinId="3"/>
    <cellStyle name="Millares 2" xfId="5"/>
    <cellStyle name="Normal" xfId="0" builtinId="0"/>
    <cellStyle name="Normal 2 2" xfId="4"/>
    <cellStyle name="Normal 56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ernandezu/Desktop/FCG/ESTADOS%20FINANCIEROS/2018/SEPTIEMBRE/EEFF%20SEPTIEMBRE18%20FOCG%20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Hoja1"/>
      <sheetName val="NOTAS (2)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Ayudas"/>
      <sheetName val="Gto Federalizado"/>
      <sheetName val="RBI"/>
      <sheetName val="RBM"/>
      <sheetName val="IADOL"/>
      <sheetName val="PyPI TRIM STRC"/>
      <sheetName val="IR TRIM STRC"/>
      <sheetName val="Hoja2"/>
      <sheetName val="EVHP ant"/>
    </sheetNames>
    <sheetDataSet>
      <sheetData sheetId="0"/>
      <sheetData sheetId="1"/>
      <sheetData sheetId="2"/>
      <sheetData sheetId="3"/>
      <sheetData sheetId="4">
        <row r="3">
          <cell r="B3" t="str">
            <v>Al 30 de septiembre del 2018</v>
          </cell>
        </row>
      </sheetData>
      <sheetData sheetId="5"/>
      <sheetData sheetId="6"/>
      <sheetData sheetId="7"/>
      <sheetData sheetId="8">
        <row r="3">
          <cell r="A3" t="str">
            <v>Al 30 de septiembre del 2018</v>
          </cell>
        </row>
      </sheetData>
      <sheetData sheetId="9"/>
      <sheetData sheetId="10"/>
      <sheetData sheetId="11"/>
      <sheetData sheetId="12">
        <row r="28">
          <cell r="H28">
            <v>101161057.09</v>
          </cell>
        </row>
      </sheetData>
      <sheetData sheetId="13">
        <row r="4">
          <cell r="B4" t="str">
            <v>Del 1 de Enero al 30 de septiembre de 2018</v>
          </cell>
        </row>
      </sheetData>
      <sheetData sheetId="14">
        <row r="44">
          <cell r="G44">
            <v>0</v>
          </cell>
        </row>
        <row r="45">
          <cell r="G45">
            <v>134366.85999999999</v>
          </cell>
        </row>
        <row r="46">
          <cell r="G46">
            <v>0</v>
          </cell>
        </row>
        <row r="49">
          <cell r="G49">
            <v>76937417.920000002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A3" t="str">
            <v xml:space="preserve">Al 30 de septiembre de 2018 </v>
          </cell>
        </row>
      </sheetData>
      <sheetData sheetId="24"/>
      <sheetData sheetId="25"/>
      <sheetData sheetId="26"/>
      <sheetData sheetId="27">
        <row r="2">
          <cell r="A2" t="str">
            <v>Al 30 de septiembre  de 2018</v>
          </cell>
        </row>
      </sheetData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70"/>
  <sheetViews>
    <sheetView showGridLines="0" tabSelected="1" view="pageBreakPreview" zoomScaleNormal="110" zoomScaleSheetLayoutView="100" workbookViewId="0">
      <selection activeCell="A569" sqref="A569"/>
    </sheetView>
  </sheetViews>
  <sheetFormatPr baseColWidth="10" defaultColWidth="11.453125" defaultRowHeight="12.5" x14ac:dyDescent="0.25"/>
  <cols>
    <col min="1" max="1" width="57.81640625" style="2" customWidth="1"/>
    <col min="2" max="2" width="16.453125" style="2" bestFit="1" customWidth="1"/>
    <col min="3" max="3" width="18.453125" style="2" customWidth="1"/>
    <col min="4" max="4" width="19.1796875" style="2" customWidth="1"/>
    <col min="5" max="5" width="18" style="2" customWidth="1"/>
    <col min="6" max="6" width="14.81640625" style="2" bestFit="1" customWidth="1"/>
    <col min="7" max="16384" width="11.453125" style="2"/>
  </cols>
  <sheetData>
    <row r="1" spans="1:11" ht="6.75" customHeight="1" x14ac:dyDescent="0.25">
      <c r="A1" s="174"/>
      <c r="B1" s="175"/>
      <c r="C1" s="175"/>
      <c r="D1" s="175"/>
      <c r="E1" s="175"/>
      <c r="F1" s="1"/>
    </row>
    <row r="2" spans="1:11" ht="15" customHeight="1" x14ac:dyDescent="0.25">
      <c r="A2" s="174" t="s">
        <v>0</v>
      </c>
      <c r="B2" s="175"/>
      <c r="C2" s="175"/>
      <c r="D2" s="175"/>
      <c r="E2" s="175"/>
      <c r="F2" s="175"/>
    </row>
    <row r="3" spans="1:11" ht="17.25" customHeight="1" x14ac:dyDescent="0.25">
      <c r="A3" s="175" t="str">
        <f>+[1]PC!A3</f>
        <v>Al 30 de septiembre del 2018</v>
      </c>
      <c r="B3" s="175"/>
      <c r="C3" s="175"/>
      <c r="D3" s="175"/>
      <c r="E3" s="175"/>
      <c r="F3" s="175"/>
      <c r="G3" s="3"/>
      <c r="H3" s="3"/>
      <c r="I3" s="3"/>
      <c r="J3" s="3"/>
      <c r="K3" s="3"/>
    </row>
    <row r="4" spans="1:11" ht="13" x14ac:dyDescent="0.3">
      <c r="A4" s="4"/>
      <c r="B4" s="5"/>
      <c r="C4" s="6"/>
      <c r="D4" s="6"/>
      <c r="E4" s="6"/>
    </row>
    <row r="5" spans="1:11" ht="13" x14ac:dyDescent="0.3">
      <c r="A5" s="7" t="s">
        <v>1</v>
      </c>
      <c r="B5" s="176" t="s">
        <v>2</v>
      </c>
      <c r="C5" s="176"/>
      <c r="D5" s="176"/>
      <c r="E5" s="176"/>
    </row>
    <row r="6" spans="1:11" ht="13" x14ac:dyDescent="0.3">
      <c r="A6" s="7"/>
      <c r="B6" s="8"/>
      <c r="C6" s="9"/>
      <c r="D6" s="10"/>
      <c r="E6" s="11"/>
    </row>
    <row r="7" spans="1:11" ht="13" x14ac:dyDescent="0.3">
      <c r="A7" s="154" t="s">
        <v>3</v>
      </c>
      <c r="B7" s="154"/>
      <c r="C7" s="154"/>
      <c r="D7" s="154"/>
      <c r="E7" s="154"/>
    </row>
    <row r="8" spans="1:11" ht="13" x14ac:dyDescent="0.3">
      <c r="A8" s="12"/>
      <c r="B8" s="8"/>
      <c r="C8" s="9"/>
      <c r="D8" s="10"/>
      <c r="E8" s="11"/>
    </row>
    <row r="9" spans="1:11" ht="13" x14ac:dyDescent="0.3">
      <c r="A9" s="13" t="s">
        <v>4</v>
      </c>
      <c r="B9" s="14"/>
      <c r="C9" s="6"/>
      <c r="D9" s="6"/>
      <c r="E9" s="6"/>
    </row>
    <row r="10" spans="1:11" ht="13" x14ac:dyDescent="0.3">
      <c r="A10" s="15"/>
      <c r="B10" s="5"/>
      <c r="C10" s="6"/>
      <c r="D10" s="6"/>
      <c r="E10" s="6"/>
    </row>
    <row r="11" spans="1:11" ht="13" x14ac:dyDescent="0.3">
      <c r="A11" s="16" t="s">
        <v>5</v>
      </c>
      <c r="B11" s="5"/>
      <c r="C11" s="6"/>
      <c r="D11" s="6"/>
      <c r="E11" s="6"/>
    </row>
    <row r="12" spans="1:11" x14ac:dyDescent="0.25">
      <c r="B12" s="5"/>
    </row>
    <row r="13" spans="1:11" ht="13" x14ac:dyDescent="0.3">
      <c r="A13" s="17" t="s">
        <v>6</v>
      </c>
      <c r="B13" s="10"/>
      <c r="C13" s="10"/>
      <c r="D13" s="10"/>
    </row>
    <row r="14" spans="1:11" ht="20.25" customHeight="1" x14ac:dyDescent="0.25">
      <c r="A14" s="18" t="s">
        <v>7</v>
      </c>
      <c r="B14" s="19" t="s">
        <v>8</v>
      </c>
      <c r="C14" s="19" t="s">
        <v>9</v>
      </c>
      <c r="D14" s="19" t="s">
        <v>10</v>
      </c>
    </row>
    <row r="15" spans="1:11" ht="13" x14ac:dyDescent="0.3">
      <c r="A15" s="20" t="s">
        <v>11</v>
      </c>
      <c r="B15" s="21"/>
      <c r="C15" s="21">
        <v>0</v>
      </c>
      <c r="D15" s="21">
        <v>0</v>
      </c>
    </row>
    <row r="16" spans="1:11" ht="13" x14ac:dyDescent="0.3">
      <c r="A16" s="22" t="s">
        <v>12</v>
      </c>
      <c r="B16" s="23">
        <f>+B17</f>
        <v>2186969.84</v>
      </c>
      <c r="C16" s="24">
        <v>0</v>
      </c>
      <c r="D16" s="25">
        <v>0</v>
      </c>
    </row>
    <row r="17" spans="1:5" x14ac:dyDescent="0.25">
      <c r="A17" s="26" t="s">
        <v>13</v>
      </c>
      <c r="B17" s="27">
        <v>2186969.84</v>
      </c>
      <c r="C17" s="24"/>
      <c r="D17" s="25"/>
    </row>
    <row r="18" spans="1:5" ht="13" x14ac:dyDescent="0.3">
      <c r="A18" s="28" t="s">
        <v>14</v>
      </c>
      <c r="B18" s="29"/>
      <c r="C18" s="30">
        <v>0</v>
      </c>
      <c r="D18" s="30">
        <v>0</v>
      </c>
    </row>
    <row r="19" spans="1:5" ht="13" x14ac:dyDescent="0.3">
      <c r="A19" s="31"/>
      <c r="B19" s="32">
        <f>+B15+B16+B18</f>
        <v>2186969.84</v>
      </c>
      <c r="C19" s="33"/>
      <c r="D19" s="34"/>
    </row>
    <row r="20" spans="1:5" ht="13" x14ac:dyDescent="0.3">
      <c r="A20" s="35"/>
      <c r="B20" s="10"/>
      <c r="C20" s="10"/>
      <c r="D20" s="10"/>
    </row>
    <row r="21" spans="1:5" ht="13" x14ac:dyDescent="0.3">
      <c r="A21" s="17" t="s">
        <v>15</v>
      </c>
      <c r="B21" s="36"/>
      <c r="C21" s="10"/>
      <c r="D21" s="10"/>
    </row>
    <row r="22" spans="1:5" ht="18.75" customHeight="1" x14ac:dyDescent="0.25">
      <c r="A22" s="18" t="s">
        <v>16</v>
      </c>
      <c r="B22" s="19" t="s">
        <v>8</v>
      </c>
      <c r="C22" s="19" t="s">
        <v>17</v>
      </c>
      <c r="D22" s="19" t="s">
        <v>18</v>
      </c>
    </row>
    <row r="23" spans="1:5" ht="13" x14ac:dyDescent="0.3">
      <c r="A23" s="20" t="s">
        <v>19</v>
      </c>
      <c r="B23" s="37">
        <f>+B24</f>
        <v>0</v>
      </c>
      <c r="C23" s="38">
        <v>0</v>
      </c>
      <c r="D23" s="38">
        <v>0</v>
      </c>
    </row>
    <row r="24" spans="1:5" x14ac:dyDescent="0.25">
      <c r="A24" s="39" t="s">
        <v>20</v>
      </c>
      <c r="B24" s="40">
        <v>0</v>
      </c>
      <c r="C24" s="40">
        <v>0</v>
      </c>
      <c r="D24" s="40">
        <v>0</v>
      </c>
    </row>
    <row r="25" spans="1:5" ht="14.25" customHeight="1" x14ac:dyDescent="0.3">
      <c r="A25" s="22" t="s">
        <v>21</v>
      </c>
      <c r="B25" s="24"/>
      <c r="C25" s="25"/>
      <c r="D25" s="25"/>
    </row>
    <row r="26" spans="1:5" ht="14.25" customHeight="1" x14ac:dyDescent="0.3">
      <c r="A26" s="28"/>
      <c r="B26" s="30"/>
      <c r="C26" s="41"/>
      <c r="D26" s="41"/>
    </row>
    <row r="27" spans="1:5" ht="14.25" customHeight="1" x14ac:dyDescent="0.3">
      <c r="B27" s="42">
        <f>+B23+B25</f>
        <v>0</v>
      </c>
      <c r="C27" s="42">
        <f>+C23+C25</f>
        <v>0</v>
      </c>
      <c r="D27" s="42">
        <f>+D23+D25</f>
        <v>0</v>
      </c>
    </row>
    <row r="28" spans="1:5" ht="14.25" customHeight="1" x14ac:dyDescent="0.25"/>
    <row r="29" spans="1:5" ht="23.25" customHeight="1" x14ac:dyDescent="0.25">
      <c r="A29" s="18" t="s">
        <v>22</v>
      </c>
      <c r="B29" s="19" t="s">
        <v>8</v>
      </c>
      <c r="C29" s="19" t="s">
        <v>23</v>
      </c>
      <c r="D29" s="19" t="s">
        <v>24</v>
      </c>
      <c r="E29" s="19" t="s">
        <v>25</v>
      </c>
    </row>
    <row r="30" spans="1:5" ht="14.25" customHeight="1" x14ac:dyDescent="0.3">
      <c r="A30" s="20" t="s">
        <v>26</v>
      </c>
      <c r="B30" s="43">
        <f>SUM(B31:B35)</f>
        <v>2415476.83</v>
      </c>
      <c r="C30" s="44">
        <f>+B30</f>
        <v>2415476.83</v>
      </c>
      <c r="D30" s="25"/>
      <c r="E30" s="24"/>
    </row>
    <row r="31" spans="1:5" ht="14.25" customHeight="1" x14ac:dyDescent="0.25">
      <c r="A31" s="45" t="s">
        <v>27</v>
      </c>
      <c r="B31" s="46">
        <v>56165</v>
      </c>
      <c r="C31" s="47">
        <f>+B31</f>
        <v>56165</v>
      </c>
      <c r="D31" s="25"/>
      <c r="E31" s="24"/>
    </row>
    <row r="32" spans="1:5" ht="14.25" customHeight="1" x14ac:dyDescent="0.25">
      <c r="A32" s="45" t="s">
        <v>28</v>
      </c>
      <c r="B32" s="46">
        <v>2051.75</v>
      </c>
      <c r="C32" s="47">
        <f>+B32</f>
        <v>2051.75</v>
      </c>
      <c r="D32" s="25"/>
      <c r="E32" s="24"/>
    </row>
    <row r="33" spans="1:5" ht="14.25" customHeight="1" x14ac:dyDescent="0.25">
      <c r="A33" s="45" t="s">
        <v>29</v>
      </c>
      <c r="B33" s="48">
        <v>0</v>
      </c>
      <c r="C33" s="47">
        <f t="shared" ref="C33:C41" si="0">+B33</f>
        <v>0</v>
      </c>
      <c r="D33" s="25"/>
      <c r="E33" s="24"/>
    </row>
    <row r="34" spans="1:5" ht="14.25" customHeight="1" x14ac:dyDescent="0.25">
      <c r="A34" s="45" t="s">
        <v>30</v>
      </c>
      <c r="B34" s="48">
        <v>0</v>
      </c>
      <c r="C34" s="47">
        <f t="shared" si="0"/>
        <v>0</v>
      </c>
      <c r="D34" s="25"/>
      <c r="E34" s="24"/>
    </row>
    <row r="35" spans="1:5" ht="14.25" customHeight="1" x14ac:dyDescent="0.25">
      <c r="A35" s="45" t="s">
        <v>31</v>
      </c>
      <c r="B35" s="48">
        <v>2357260.08</v>
      </c>
      <c r="C35" s="47">
        <f t="shared" si="0"/>
        <v>2357260.08</v>
      </c>
      <c r="D35" s="25"/>
      <c r="E35" s="24"/>
    </row>
    <row r="36" spans="1:5" ht="14.25" customHeight="1" x14ac:dyDescent="0.3">
      <c r="A36" s="22" t="s">
        <v>32</v>
      </c>
      <c r="B36" s="23">
        <f>+B37</f>
        <v>144500</v>
      </c>
      <c r="C36" s="49">
        <f t="shared" si="0"/>
        <v>144500</v>
      </c>
      <c r="D36" s="25"/>
      <c r="E36" s="24"/>
    </row>
    <row r="37" spans="1:5" ht="14.25" customHeight="1" x14ac:dyDescent="0.25">
      <c r="A37" s="39" t="s">
        <v>33</v>
      </c>
      <c r="B37" s="48">
        <v>144500</v>
      </c>
      <c r="C37" s="47">
        <f t="shared" si="0"/>
        <v>144500</v>
      </c>
      <c r="D37" s="25"/>
      <c r="E37" s="24"/>
    </row>
    <row r="38" spans="1:5" ht="14.25" customHeight="1" x14ac:dyDescent="0.3">
      <c r="A38" s="22" t="s">
        <v>34</v>
      </c>
      <c r="B38" s="23">
        <f>+B39</f>
        <v>344136.22</v>
      </c>
      <c r="C38" s="49">
        <f t="shared" si="0"/>
        <v>344136.22</v>
      </c>
      <c r="D38" s="25"/>
      <c r="E38" s="24"/>
    </row>
    <row r="39" spans="1:5" ht="14.25" customHeight="1" x14ac:dyDescent="0.25">
      <c r="A39" s="39" t="s">
        <v>35</v>
      </c>
      <c r="B39" s="50">
        <v>344136.22</v>
      </c>
      <c r="C39" s="47">
        <f t="shared" si="0"/>
        <v>344136.22</v>
      </c>
      <c r="D39" s="25"/>
      <c r="E39" s="24"/>
    </row>
    <row r="40" spans="1:5" ht="14.25" customHeight="1" x14ac:dyDescent="0.3">
      <c r="A40" s="22" t="s">
        <v>36</v>
      </c>
      <c r="B40" s="23">
        <f>+B41</f>
        <v>0</v>
      </c>
      <c r="C40" s="49">
        <f t="shared" si="0"/>
        <v>0</v>
      </c>
      <c r="D40" s="25"/>
      <c r="E40" s="24"/>
    </row>
    <row r="41" spans="1:5" ht="14.25" customHeight="1" x14ac:dyDescent="0.25">
      <c r="A41" s="51" t="s">
        <v>37</v>
      </c>
      <c r="B41" s="52">
        <v>0</v>
      </c>
      <c r="C41" s="53">
        <f t="shared" si="0"/>
        <v>0</v>
      </c>
      <c r="D41" s="25"/>
      <c r="E41" s="24"/>
    </row>
    <row r="42" spans="1:5" ht="14.25" customHeight="1" x14ac:dyDescent="0.3">
      <c r="A42" s="31"/>
      <c r="B42" s="54">
        <f>+B30+B36+B38+B40</f>
        <v>2904113.05</v>
      </c>
      <c r="C42" s="54">
        <f>+C30+C36+C38+C40</f>
        <v>2904113.05</v>
      </c>
      <c r="D42" s="55">
        <f>+D30+D36+D38</f>
        <v>0</v>
      </c>
      <c r="E42" s="55">
        <f>+E30+E36+E38</f>
        <v>0</v>
      </c>
    </row>
    <row r="43" spans="1:5" ht="14.25" customHeight="1" x14ac:dyDescent="0.3">
      <c r="A43" s="31"/>
      <c r="B43" s="56"/>
      <c r="C43" s="57"/>
      <c r="D43" s="57"/>
      <c r="E43" s="57"/>
    </row>
    <row r="44" spans="1:5" ht="14.25" customHeight="1" x14ac:dyDescent="0.3">
      <c r="A44" s="17" t="s">
        <v>38</v>
      </c>
    </row>
    <row r="45" spans="1:5" ht="21.75" customHeight="1" x14ac:dyDescent="0.25">
      <c r="A45" s="18" t="s">
        <v>39</v>
      </c>
      <c r="B45" s="19" t="s">
        <v>8</v>
      </c>
      <c r="C45" s="19" t="s">
        <v>40</v>
      </c>
    </row>
    <row r="46" spans="1:5" ht="14.25" customHeight="1" x14ac:dyDescent="0.3">
      <c r="A46" s="20" t="s">
        <v>41</v>
      </c>
      <c r="B46" s="21" t="s">
        <v>42</v>
      </c>
      <c r="C46" s="21"/>
    </row>
    <row r="47" spans="1:5" ht="14.25" customHeight="1" x14ac:dyDescent="0.3">
      <c r="A47" s="22" t="s">
        <v>43</v>
      </c>
      <c r="B47" s="24"/>
      <c r="C47" s="24"/>
    </row>
    <row r="48" spans="1:5" ht="14.25" customHeight="1" x14ac:dyDescent="0.3">
      <c r="A48" s="28"/>
      <c r="B48" s="30"/>
      <c r="C48" s="30">
        <v>0</v>
      </c>
    </row>
    <row r="49" spans="1:6" ht="14.25" customHeight="1" x14ac:dyDescent="0.25">
      <c r="B49" s="58"/>
      <c r="C49" s="58"/>
    </row>
    <row r="50" spans="1:6" ht="14.25" customHeight="1" x14ac:dyDescent="0.25">
      <c r="B50" s="59"/>
      <c r="C50" s="59"/>
    </row>
    <row r="51" spans="1:6" ht="14.25" customHeight="1" x14ac:dyDescent="0.3">
      <c r="A51" s="17" t="s">
        <v>44</v>
      </c>
    </row>
    <row r="52" spans="1:6" ht="27.75" customHeight="1" x14ac:dyDescent="0.25">
      <c r="A52" s="18" t="s">
        <v>45</v>
      </c>
      <c r="B52" s="19" t="s">
        <v>8</v>
      </c>
      <c r="C52" s="19" t="s">
        <v>9</v>
      </c>
      <c r="D52" s="19" t="s">
        <v>46</v>
      </c>
      <c r="E52" s="60" t="s">
        <v>47</v>
      </c>
      <c r="F52" s="19" t="s">
        <v>48</v>
      </c>
    </row>
    <row r="53" spans="1:6" ht="13" x14ac:dyDescent="0.3">
      <c r="A53" s="61" t="s">
        <v>49</v>
      </c>
      <c r="B53" s="62">
        <f>+B55+B54</f>
        <v>0</v>
      </c>
      <c r="C53" s="63">
        <v>0</v>
      </c>
      <c r="D53" s="63">
        <v>0</v>
      </c>
      <c r="E53" s="64"/>
      <c r="F53" s="21">
        <v>0</v>
      </c>
    </row>
    <row r="54" spans="1:6" x14ac:dyDescent="0.25">
      <c r="A54" s="26" t="s">
        <v>50</v>
      </c>
      <c r="B54" s="65">
        <v>0</v>
      </c>
      <c r="C54" s="66">
        <v>0</v>
      </c>
      <c r="D54" s="67"/>
      <c r="E54" s="64"/>
      <c r="F54" s="24">
        <v>0</v>
      </c>
    </row>
    <row r="55" spans="1:6" x14ac:dyDescent="0.25">
      <c r="A55" s="26" t="s">
        <v>51</v>
      </c>
      <c r="B55" s="65">
        <v>0</v>
      </c>
      <c r="C55" s="66"/>
      <c r="D55" s="66">
        <v>0</v>
      </c>
      <c r="E55" s="64"/>
      <c r="F55" s="24"/>
    </row>
    <row r="56" spans="1:6" ht="14.25" customHeight="1" x14ac:dyDescent="0.3">
      <c r="A56" s="68"/>
      <c r="B56" s="69"/>
      <c r="C56" s="70">
        <v>0</v>
      </c>
      <c r="D56" s="70">
        <v>0</v>
      </c>
      <c r="E56" s="70">
        <v>0</v>
      </c>
      <c r="F56" s="30">
        <v>0</v>
      </c>
    </row>
    <row r="57" spans="1:6" ht="14.25" customHeight="1" x14ac:dyDescent="0.3">
      <c r="A57" s="31"/>
      <c r="B57" s="71">
        <f>+B53</f>
        <v>0</v>
      </c>
      <c r="C57" s="33"/>
      <c r="D57" s="72"/>
      <c r="E57" s="72"/>
      <c r="F57" s="34"/>
    </row>
    <row r="58" spans="1:6" ht="13" x14ac:dyDescent="0.3">
      <c r="A58" s="31"/>
      <c r="B58" s="73"/>
      <c r="C58" s="73"/>
      <c r="D58" s="73"/>
      <c r="E58" s="73"/>
      <c r="F58" s="73"/>
    </row>
    <row r="59" spans="1:6" ht="26.25" customHeight="1" x14ac:dyDescent="0.3">
      <c r="A59" s="18" t="s">
        <v>52</v>
      </c>
      <c r="B59" s="19" t="s">
        <v>8</v>
      </c>
      <c r="C59" s="19" t="s">
        <v>9</v>
      </c>
      <c r="D59" s="19" t="s">
        <v>53</v>
      </c>
      <c r="E59" s="73"/>
      <c r="F59" s="73"/>
    </row>
    <row r="60" spans="1:6" ht="13" x14ac:dyDescent="0.3">
      <c r="A60" s="22" t="s">
        <v>54</v>
      </c>
      <c r="B60" s="24" t="s">
        <v>42</v>
      </c>
      <c r="C60" s="24"/>
      <c r="D60" s="24"/>
      <c r="E60" s="73"/>
      <c r="F60" s="73"/>
    </row>
    <row r="61" spans="1:6" ht="13" x14ac:dyDescent="0.3">
      <c r="A61" s="22"/>
      <c r="B61" s="24"/>
      <c r="C61" s="24">
        <v>0</v>
      </c>
      <c r="D61" s="24">
        <v>0</v>
      </c>
      <c r="E61" s="73"/>
      <c r="F61" s="73"/>
    </row>
    <row r="62" spans="1:6" ht="13" x14ac:dyDescent="0.3">
      <c r="A62" s="74"/>
      <c r="B62" s="75"/>
      <c r="C62" s="75">
        <v>0</v>
      </c>
      <c r="D62" s="75">
        <v>0</v>
      </c>
      <c r="E62" s="73"/>
      <c r="F62" s="73"/>
    </row>
    <row r="63" spans="1:6" ht="13" x14ac:dyDescent="0.3">
      <c r="A63" s="31"/>
      <c r="B63" s="73"/>
      <c r="C63" s="73"/>
      <c r="D63" s="73"/>
      <c r="E63" s="73"/>
      <c r="F63" s="73"/>
    </row>
    <row r="64" spans="1:6" ht="13" x14ac:dyDescent="0.3">
      <c r="A64" s="17" t="s">
        <v>55</v>
      </c>
    </row>
    <row r="65" spans="1:5" ht="24" customHeight="1" x14ac:dyDescent="0.25">
      <c r="A65" s="18" t="s">
        <v>56</v>
      </c>
      <c r="B65" s="19" t="s">
        <v>57</v>
      </c>
      <c r="C65" s="19" t="s">
        <v>58</v>
      </c>
      <c r="D65" s="19" t="s">
        <v>59</v>
      </c>
      <c r="E65" s="19" t="s">
        <v>60</v>
      </c>
    </row>
    <row r="66" spans="1:5" ht="13" x14ac:dyDescent="0.3">
      <c r="A66" s="61" t="s">
        <v>61</v>
      </c>
      <c r="B66" s="43">
        <f>SUM(B67:B68)</f>
        <v>1666935.54</v>
      </c>
      <c r="C66" s="43">
        <f>SUM(C67:C68)</f>
        <v>1666935.54</v>
      </c>
      <c r="D66" s="23">
        <f>SUM(D67:D68)</f>
        <v>0</v>
      </c>
      <c r="E66" s="21">
        <v>0</v>
      </c>
    </row>
    <row r="67" spans="1:5" x14ac:dyDescent="0.25">
      <c r="A67" s="26" t="s">
        <v>62</v>
      </c>
      <c r="B67" s="50">
        <v>1620918.34</v>
      </c>
      <c r="C67" s="47">
        <v>1620918.34</v>
      </c>
      <c r="D67" s="50">
        <v>0</v>
      </c>
      <c r="E67" s="24"/>
    </row>
    <row r="68" spans="1:5" x14ac:dyDescent="0.25">
      <c r="A68" s="26" t="s">
        <v>63</v>
      </c>
      <c r="B68" s="46">
        <v>46017.2</v>
      </c>
      <c r="C68" s="47">
        <v>46017.2</v>
      </c>
      <c r="D68" s="50">
        <v>0</v>
      </c>
      <c r="E68" s="24"/>
    </row>
    <row r="69" spans="1:5" s="78" customFormat="1" ht="13" x14ac:dyDescent="0.3">
      <c r="A69" s="76" t="s">
        <v>64</v>
      </c>
      <c r="B69" s="23">
        <f>SUM(B70:B99)</f>
        <v>148680776.13</v>
      </c>
      <c r="C69" s="49">
        <f>SUM(C70:C99)</f>
        <v>150136590.80000001</v>
      </c>
      <c r="D69" s="23">
        <f>SUM(D70:D99)</f>
        <v>1455814.67</v>
      </c>
      <c r="E69" s="77">
        <v>0</v>
      </c>
    </row>
    <row r="70" spans="1:5" x14ac:dyDescent="0.25">
      <c r="A70" s="26" t="s">
        <v>65</v>
      </c>
      <c r="B70" s="50">
        <v>1378270.21</v>
      </c>
      <c r="C70" s="50">
        <v>1388363.79</v>
      </c>
      <c r="D70" s="50">
        <v>10093.58</v>
      </c>
      <c r="E70" s="24"/>
    </row>
    <row r="71" spans="1:5" x14ac:dyDescent="0.25">
      <c r="A71" s="26" t="s">
        <v>66</v>
      </c>
      <c r="B71" s="50">
        <v>7040458.1799999997</v>
      </c>
      <c r="C71" s="50">
        <v>7035392.0499999998</v>
      </c>
      <c r="D71" s="50">
        <v>-5066.13</v>
      </c>
      <c r="E71" s="24"/>
    </row>
    <row r="72" spans="1:5" x14ac:dyDescent="0.25">
      <c r="A72" s="26" t="s">
        <v>67</v>
      </c>
      <c r="B72" s="50">
        <v>1596239.38</v>
      </c>
      <c r="C72" s="50">
        <v>1596239.38</v>
      </c>
      <c r="D72" s="50">
        <v>0</v>
      </c>
      <c r="E72" s="24"/>
    </row>
    <row r="73" spans="1:5" x14ac:dyDescent="0.25">
      <c r="A73" s="26" t="s">
        <v>68</v>
      </c>
      <c r="B73" s="50">
        <v>2152716.0299999998</v>
      </c>
      <c r="C73" s="50">
        <v>2242780.15</v>
      </c>
      <c r="D73" s="50">
        <v>90064.12</v>
      </c>
      <c r="E73" s="24"/>
    </row>
    <row r="74" spans="1:5" x14ac:dyDescent="0.25">
      <c r="A74" s="26" t="s">
        <v>69</v>
      </c>
      <c r="B74" s="50">
        <v>1530880.84</v>
      </c>
      <c r="C74" s="50">
        <v>1255333.08</v>
      </c>
      <c r="D74" s="50">
        <v>-275547.76</v>
      </c>
      <c r="E74" s="24"/>
    </row>
    <row r="75" spans="1:5" x14ac:dyDescent="0.25">
      <c r="A75" s="26" t="s">
        <v>70</v>
      </c>
      <c r="B75" s="50">
        <v>2980877.31</v>
      </c>
      <c r="C75" s="50">
        <v>2981346.23</v>
      </c>
      <c r="D75" s="50">
        <v>468.92</v>
      </c>
      <c r="E75" s="24"/>
    </row>
    <row r="76" spans="1:5" x14ac:dyDescent="0.25">
      <c r="A76" s="26" t="s">
        <v>71</v>
      </c>
      <c r="B76" s="50">
        <v>2083016.73</v>
      </c>
      <c r="C76" s="50">
        <v>2083016.73</v>
      </c>
      <c r="D76" s="50">
        <v>0</v>
      </c>
      <c r="E76" s="24"/>
    </row>
    <row r="77" spans="1:5" x14ac:dyDescent="0.25">
      <c r="A77" s="26" t="s">
        <v>72</v>
      </c>
      <c r="B77" s="50">
        <v>7658145.5999999996</v>
      </c>
      <c r="C77" s="50">
        <v>7772395.6799999997</v>
      </c>
      <c r="D77" s="50">
        <v>114250.08</v>
      </c>
      <c r="E77" s="24"/>
    </row>
    <row r="78" spans="1:5" x14ac:dyDescent="0.25">
      <c r="A78" s="26" t="s">
        <v>73</v>
      </c>
      <c r="B78" s="50">
        <v>223170.03</v>
      </c>
      <c r="C78" s="50">
        <v>223170.03</v>
      </c>
      <c r="D78" s="50">
        <v>0</v>
      </c>
      <c r="E78" s="24"/>
    </row>
    <row r="79" spans="1:5" x14ac:dyDescent="0.25">
      <c r="A79" s="26" t="s">
        <v>74</v>
      </c>
      <c r="B79" s="50">
        <v>251698.66</v>
      </c>
      <c r="C79" s="50">
        <v>251698.66</v>
      </c>
      <c r="D79" s="50">
        <v>0</v>
      </c>
      <c r="E79" s="24"/>
    </row>
    <row r="80" spans="1:5" x14ac:dyDescent="0.25">
      <c r="A80" s="26" t="s">
        <v>75</v>
      </c>
      <c r="B80" s="50">
        <v>15150</v>
      </c>
      <c r="C80" s="50">
        <v>15150</v>
      </c>
      <c r="D80" s="50">
        <v>0</v>
      </c>
      <c r="E80" s="24"/>
    </row>
    <row r="81" spans="1:5" x14ac:dyDescent="0.25">
      <c r="A81" s="26" t="s">
        <v>76</v>
      </c>
      <c r="B81" s="50">
        <v>4000</v>
      </c>
      <c r="C81" s="50">
        <v>4000</v>
      </c>
      <c r="D81" s="50">
        <v>0</v>
      </c>
      <c r="E81" s="24"/>
    </row>
    <row r="82" spans="1:5" x14ac:dyDescent="0.25">
      <c r="A82" s="26" t="s">
        <v>77</v>
      </c>
      <c r="B82" s="50">
        <v>270</v>
      </c>
      <c r="C82" s="50">
        <v>270</v>
      </c>
      <c r="D82" s="50">
        <v>0</v>
      </c>
      <c r="E82" s="24"/>
    </row>
    <row r="83" spans="1:5" x14ac:dyDescent="0.25">
      <c r="A83" s="26" t="s">
        <v>78</v>
      </c>
      <c r="B83" s="50">
        <v>1107293.6200000001</v>
      </c>
      <c r="C83" s="50">
        <v>1107293.6200000001</v>
      </c>
      <c r="D83" s="50">
        <v>0</v>
      </c>
      <c r="E83" s="24"/>
    </row>
    <row r="84" spans="1:5" x14ac:dyDescent="0.25">
      <c r="A84" s="26" t="s">
        <v>79</v>
      </c>
      <c r="B84" s="50">
        <v>697947</v>
      </c>
      <c r="C84" s="50">
        <v>585132</v>
      </c>
      <c r="D84" s="50">
        <v>-112815</v>
      </c>
      <c r="E84" s="24"/>
    </row>
    <row r="85" spans="1:5" x14ac:dyDescent="0.25">
      <c r="A85" s="39" t="s">
        <v>80</v>
      </c>
      <c r="B85" s="50">
        <v>1264088.8899999999</v>
      </c>
      <c r="C85" s="50">
        <v>1264088.8899999999</v>
      </c>
      <c r="D85" s="50">
        <v>0</v>
      </c>
      <c r="E85" s="24"/>
    </row>
    <row r="86" spans="1:5" x14ac:dyDescent="0.25">
      <c r="A86" s="39" t="s">
        <v>81</v>
      </c>
      <c r="B86" s="50">
        <v>22470</v>
      </c>
      <c r="C86" s="50">
        <v>22470</v>
      </c>
      <c r="D86" s="50">
        <v>0</v>
      </c>
      <c r="E86" s="24"/>
    </row>
    <row r="87" spans="1:5" x14ac:dyDescent="0.25">
      <c r="A87" s="39" t="s">
        <v>82</v>
      </c>
      <c r="B87" s="50">
        <v>18217.04</v>
      </c>
      <c r="C87" s="50">
        <v>18217.04</v>
      </c>
      <c r="D87" s="50">
        <v>0</v>
      </c>
      <c r="E87" s="24"/>
    </row>
    <row r="88" spans="1:5" x14ac:dyDescent="0.25">
      <c r="A88" s="39" t="s">
        <v>83</v>
      </c>
      <c r="B88" s="50">
        <v>137154.92000000001</v>
      </c>
      <c r="C88" s="50">
        <v>137154.92000000001</v>
      </c>
      <c r="D88" s="50">
        <v>0</v>
      </c>
      <c r="E88" s="24"/>
    </row>
    <row r="89" spans="1:5" x14ac:dyDescent="0.25">
      <c r="A89" s="39" t="s">
        <v>84</v>
      </c>
      <c r="B89" s="50">
        <v>688711.69</v>
      </c>
      <c r="C89" s="50">
        <v>688711.69</v>
      </c>
      <c r="D89" s="50">
        <v>0</v>
      </c>
      <c r="E89" s="24"/>
    </row>
    <row r="90" spans="1:5" x14ac:dyDescent="0.25">
      <c r="A90" s="39" t="s">
        <v>85</v>
      </c>
      <c r="B90" s="50">
        <v>663597.46</v>
      </c>
      <c r="C90" s="50">
        <v>797964.32</v>
      </c>
      <c r="D90" s="50">
        <v>134366.85999999999</v>
      </c>
      <c r="E90" s="24"/>
    </row>
    <row r="91" spans="1:5" x14ac:dyDescent="0.25">
      <c r="A91" s="39" t="s">
        <v>86</v>
      </c>
      <c r="B91" s="50">
        <v>1282687.8700000001</v>
      </c>
      <c r="C91" s="50">
        <v>1282687.8700000001</v>
      </c>
      <c r="D91" s="50">
        <v>0</v>
      </c>
      <c r="E91" s="24"/>
    </row>
    <row r="92" spans="1:5" x14ac:dyDescent="0.25">
      <c r="A92" s="39" t="s">
        <v>87</v>
      </c>
      <c r="B92" s="50">
        <v>594176.42000000004</v>
      </c>
      <c r="C92" s="50">
        <v>594176.42000000004</v>
      </c>
      <c r="D92" s="50">
        <v>0</v>
      </c>
      <c r="E92" s="24"/>
    </row>
    <row r="93" spans="1:5" x14ac:dyDescent="0.25">
      <c r="A93" s="39" t="s">
        <v>88</v>
      </c>
      <c r="B93" s="50">
        <v>1368434.44</v>
      </c>
      <c r="C93" s="50">
        <v>1368434.44</v>
      </c>
      <c r="D93" s="50">
        <v>0</v>
      </c>
      <c r="E93" s="24"/>
    </row>
    <row r="94" spans="1:5" x14ac:dyDescent="0.25">
      <c r="A94" s="39" t="s">
        <v>89</v>
      </c>
      <c r="B94" s="50">
        <v>278983.90000000002</v>
      </c>
      <c r="C94" s="50">
        <v>278983.90000000002</v>
      </c>
      <c r="D94" s="50">
        <v>0</v>
      </c>
      <c r="E94" s="24"/>
    </row>
    <row r="95" spans="1:5" x14ac:dyDescent="0.25">
      <c r="A95" s="39" t="s">
        <v>90</v>
      </c>
      <c r="B95" s="50">
        <v>133561.57</v>
      </c>
      <c r="C95" s="50">
        <v>133561.57</v>
      </c>
      <c r="D95" s="50">
        <v>0</v>
      </c>
      <c r="E95" s="24"/>
    </row>
    <row r="96" spans="1:5" x14ac:dyDescent="0.25">
      <c r="A96" s="39" t="s">
        <v>91</v>
      </c>
      <c r="B96" s="50">
        <v>3660882.71</v>
      </c>
      <c r="C96" s="50">
        <v>3660882.71</v>
      </c>
      <c r="D96" s="50">
        <v>0</v>
      </c>
      <c r="E96" s="24"/>
    </row>
    <row r="97" spans="1:6" x14ac:dyDescent="0.25">
      <c r="A97" s="39" t="s">
        <v>92</v>
      </c>
      <c r="B97" s="50">
        <v>661611.65</v>
      </c>
      <c r="C97" s="50">
        <v>661611.65</v>
      </c>
      <c r="D97" s="50">
        <v>0</v>
      </c>
      <c r="E97" s="24"/>
    </row>
    <row r="98" spans="1:6" x14ac:dyDescent="0.25">
      <c r="A98" s="39" t="s">
        <v>93</v>
      </c>
      <c r="B98" s="50">
        <v>15426787.380000001</v>
      </c>
      <c r="C98" s="50">
        <v>16926787.379999999</v>
      </c>
      <c r="D98" s="50">
        <v>1500000</v>
      </c>
      <c r="E98" s="24"/>
    </row>
    <row r="99" spans="1:6" x14ac:dyDescent="0.25">
      <c r="A99" s="39" t="s">
        <v>94</v>
      </c>
      <c r="B99" s="50">
        <v>93759276.599999994</v>
      </c>
      <c r="C99" s="50">
        <v>93759276.599999994</v>
      </c>
      <c r="D99" s="50">
        <v>0</v>
      </c>
      <c r="E99" s="24"/>
    </row>
    <row r="100" spans="1:6" s="78" customFormat="1" ht="13" x14ac:dyDescent="0.3">
      <c r="A100" s="22" t="s">
        <v>95</v>
      </c>
      <c r="B100" s="23">
        <f>SUM(B101:B120)</f>
        <v>-46114672.079999998</v>
      </c>
      <c r="C100" s="23">
        <f>SUM(C101:C120)</f>
        <v>-45686686.289999999</v>
      </c>
      <c r="D100" s="23">
        <f>SUM(D101:D120)</f>
        <v>427985.79</v>
      </c>
      <c r="E100" s="77">
        <v>0</v>
      </c>
    </row>
    <row r="101" spans="1:6" x14ac:dyDescent="0.25">
      <c r="A101" s="39" t="s">
        <v>96</v>
      </c>
      <c r="B101" s="50">
        <v>-15147.33</v>
      </c>
      <c r="C101" s="50">
        <v>-15147.33</v>
      </c>
      <c r="D101" s="50">
        <v>0</v>
      </c>
      <c r="E101" s="24"/>
    </row>
    <row r="102" spans="1:6" x14ac:dyDescent="0.25">
      <c r="A102" s="39" t="s">
        <v>97</v>
      </c>
      <c r="B102" s="50">
        <v>-6600256.4800000004</v>
      </c>
      <c r="C102" s="50">
        <v>-6594049.3200000003</v>
      </c>
      <c r="D102" s="50">
        <v>6207.16</v>
      </c>
      <c r="E102" s="24"/>
    </row>
    <row r="103" spans="1:6" x14ac:dyDescent="0.25">
      <c r="A103" s="39" t="s">
        <v>98</v>
      </c>
      <c r="B103" s="50">
        <v>-824530.45</v>
      </c>
      <c r="C103" s="50">
        <v>-824530.45</v>
      </c>
      <c r="D103" s="50">
        <v>0</v>
      </c>
      <c r="E103" s="24"/>
    </row>
    <row r="104" spans="1:6" x14ac:dyDescent="0.25">
      <c r="A104" s="39" t="s">
        <v>99</v>
      </c>
      <c r="B104" s="50">
        <v>-21237989.559999999</v>
      </c>
      <c r="C104" s="50">
        <v>-21237989.559999999</v>
      </c>
      <c r="D104" s="50">
        <v>0</v>
      </c>
      <c r="E104" s="24"/>
      <c r="F104" s="79"/>
    </row>
    <row r="105" spans="1:6" x14ac:dyDescent="0.25">
      <c r="A105" s="39" t="s">
        <v>100</v>
      </c>
      <c r="B105" s="50">
        <v>-3412831.87</v>
      </c>
      <c r="C105" s="50">
        <v>-3104880.07</v>
      </c>
      <c r="D105" s="50">
        <v>307951.8</v>
      </c>
      <c r="E105" s="24"/>
    </row>
    <row r="106" spans="1:6" x14ac:dyDescent="0.25">
      <c r="A106" s="39" t="s">
        <v>101</v>
      </c>
      <c r="B106" s="50">
        <v>-2637882.06</v>
      </c>
      <c r="C106" s="50">
        <v>-2636870.23</v>
      </c>
      <c r="D106" s="50">
        <v>1011.83</v>
      </c>
      <c r="E106" s="24"/>
    </row>
    <row r="107" spans="1:6" x14ac:dyDescent="0.25">
      <c r="A107" s="39" t="s">
        <v>102</v>
      </c>
      <c r="B107" s="50">
        <v>-3814941.29</v>
      </c>
      <c r="C107" s="50">
        <v>-3814941.29</v>
      </c>
      <c r="D107" s="50">
        <v>0</v>
      </c>
      <c r="E107" s="24"/>
    </row>
    <row r="108" spans="1:6" x14ac:dyDescent="0.25">
      <c r="A108" s="39" t="s">
        <v>103</v>
      </c>
      <c r="B108" s="50">
        <v>-98895.18</v>
      </c>
      <c r="C108" s="50">
        <v>-98895.18</v>
      </c>
      <c r="D108" s="50">
        <v>0</v>
      </c>
      <c r="E108" s="24"/>
    </row>
    <row r="109" spans="1:6" x14ac:dyDescent="0.25">
      <c r="A109" s="39" t="s">
        <v>104</v>
      </c>
      <c r="B109" s="50">
        <v>-94422.35</v>
      </c>
      <c r="C109" s="50">
        <v>-94422.35</v>
      </c>
      <c r="D109" s="50">
        <v>0</v>
      </c>
      <c r="E109" s="24"/>
    </row>
    <row r="110" spans="1:6" x14ac:dyDescent="0.25">
      <c r="A110" s="39" t="s">
        <v>105</v>
      </c>
      <c r="B110" s="50">
        <v>-9016.25</v>
      </c>
      <c r="C110" s="50">
        <v>-9016.25</v>
      </c>
      <c r="D110" s="50">
        <v>0</v>
      </c>
      <c r="E110" s="24"/>
    </row>
    <row r="111" spans="1:6" x14ac:dyDescent="0.25">
      <c r="A111" s="39" t="s">
        <v>106</v>
      </c>
      <c r="B111" s="50">
        <v>-270</v>
      </c>
      <c r="C111" s="50">
        <v>-270</v>
      </c>
      <c r="D111" s="50">
        <v>0</v>
      </c>
      <c r="E111" s="24"/>
    </row>
    <row r="112" spans="1:6" x14ac:dyDescent="0.25">
      <c r="A112" s="39" t="s">
        <v>107</v>
      </c>
      <c r="B112" s="50">
        <v>-1500844.03</v>
      </c>
      <c r="C112" s="50">
        <v>-1388029.03</v>
      </c>
      <c r="D112" s="50">
        <v>112815</v>
      </c>
      <c r="E112" s="24"/>
    </row>
    <row r="113" spans="1:6" x14ac:dyDescent="0.25">
      <c r="A113" s="39" t="s">
        <v>108</v>
      </c>
      <c r="B113" s="50">
        <v>-1211843.22</v>
      </c>
      <c r="C113" s="50">
        <v>-1211843.22</v>
      </c>
      <c r="D113" s="50">
        <v>0</v>
      </c>
      <c r="E113" s="24"/>
    </row>
    <row r="114" spans="1:6" x14ac:dyDescent="0.25">
      <c r="A114" s="39" t="s">
        <v>109</v>
      </c>
      <c r="B114" s="50">
        <v>-13004.61</v>
      </c>
      <c r="C114" s="50">
        <v>-13004.61</v>
      </c>
      <c r="D114" s="50">
        <v>0</v>
      </c>
      <c r="E114" s="24"/>
    </row>
    <row r="115" spans="1:6" x14ac:dyDescent="0.25">
      <c r="A115" s="39" t="s">
        <v>110</v>
      </c>
      <c r="B115" s="50">
        <v>-149906.87</v>
      </c>
      <c r="C115" s="50">
        <v>-149906.87</v>
      </c>
      <c r="D115" s="50">
        <v>0</v>
      </c>
      <c r="E115" s="24"/>
    </row>
    <row r="116" spans="1:6" x14ac:dyDescent="0.25">
      <c r="A116" s="39" t="s">
        <v>111</v>
      </c>
      <c r="B116" s="50">
        <v>-156733.62</v>
      </c>
      <c r="C116" s="50">
        <v>-156733.62</v>
      </c>
      <c r="D116" s="50">
        <v>0</v>
      </c>
      <c r="E116" s="24"/>
    </row>
    <row r="117" spans="1:6" x14ac:dyDescent="0.25">
      <c r="A117" s="39" t="s">
        <v>112</v>
      </c>
      <c r="B117" s="50">
        <v>-1572885.64</v>
      </c>
      <c r="C117" s="50">
        <v>-1572885.64</v>
      </c>
      <c r="D117" s="50">
        <v>0</v>
      </c>
      <c r="E117" s="24"/>
    </row>
    <row r="118" spans="1:6" x14ac:dyDescent="0.25">
      <c r="A118" s="39" t="s">
        <v>113</v>
      </c>
      <c r="B118" s="50">
        <v>-1509683.74</v>
      </c>
      <c r="C118" s="50">
        <v>-1509683.74</v>
      </c>
      <c r="D118" s="50">
        <v>0</v>
      </c>
      <c r="E118" s="24"/>
    </row>
    <row r="119" spans="1:6" x14ac:dyDescent="0.25">
      <c r="A119" s="39" t="s">
        <v>114</v>
      </c>
      <c r="B119" s="50">
        <v>-156802.17000000001</v>
      </c>
      <c r="C119" s="50">
        <v>-156802.17000000001</v>
      </c>
      <c r="D119" s="50">
        <v>0</v>
      </c>
      <c r="E119" s="24"/>
    </row>
    <row r="120" spans="1:6" x14ac:dyDescent="0.25">
      <c r="A120" s="39" t="s">
        <v>115</v>
      </c>
      <c r="B120" s="50">
        <v>-1096785.3600000001</v>
      </c>
      <c r="C120" s="50">
        <v>-1096785.3600000001</v>
      </c>
      <c r="D120" s="50">
        <v>0</v>
      </c>
      <c r="E120" s="24"/>
    </row>
    <row r="121" spans="1:6" ht="13" x14ac:dyDescent="0.3">
      <c r="A121" s="28"/>
      <c r="B121" s="29"/>
      <c r="C121" s="29"/>
      <c r="D121" s="29"/>
      <c r="E121" s="30">
        <v>0</v>
      </c>
    </row>
    <row r="122" spans="1:6" ht="13" x14ac:dyDescent="0.3">
      <c r="B122" s="32">
        <f>+B100+B69+B66</f>
        <v>104233039.59</v>
      </c>
      <c r="C122" s="32">
        <f>+C100+C69+C66</f>
        <v>106116840.05000003</v>
      </c>
      <c r="D122" s="32">
        <f>+D100+D69+D66</f>
        <v>1883800.46</v>
      </c>
      <c r="E122" s="58"/>
    </row>
    <row r="124" spans="1:6" ht="21.75" customHeight="1" x14ac:dyDescent="0.25">
      <c r="A124" s="18" t="s">
        <v>116</v>
      </c>
      <c r="B124" s="19" t="s">
        <v>57</v>
      </c>
      <c r="C124" s="19" t="s">
        <v>58</v>
      </c>
      <c r="D124" s="19" t="s">
        <v>59</v>
      </c>
      <c r="E124" s="19" t="s">
        <v>60</v>
      </c>
    </row>
    <row r="125" spans="1:6" s="78" customFormat="1" ht="13" x14ac:dyDescent="0.3">
      <c r="A125" s="20" t="s">
        <v>117</v>
      </c>
      <c r="B125" s="43">
        <v>3299.01</v>
      </c>
      <c r="C125" s="43">
        <v>3299.01</v>
      </c>
      <c r="D125" s="43">
        <f>+C125-B125</f>
        <v>0</v>
      </c>
      <c r="E125" s="37"/>
    </row>
    <row r="126" spans="1:6" x14ac:dyDescent="0.25">
      <c r="A126" s="39" t="s">
        <v>118</v>
      </c>
      <c r="B126" s="50">
        <v>3299.01</v>
      </c>
      <c r="C126" s="50">
        <v>3299.01</v>
      </c>
      <c r="D126" s="50"/>
      <c r="E126" s="24"/>
    </row>
    <row r="127" spans="1:6" ht="13" x14ac:dyDescent="0.3">
      <c r="A127" s="22" t="s">
        <v>95</v>
      </c>
      <c r="B127" s="23">
        <f>+B128</f>
        <v>-1979.4</v>
      </c>
      <c r="C127" s="23">
        <f>+C128</f>
        <v>-1979.4</v>
      </c>
      <c r="D127" s="23">
        <f>+D128</f>
        <v>0</v>
      </c>
      <c r="E127" s="24"/>
      <c r="F127" s="76"/>
    </row>
    <row r="128" spans="1:6" x14ac:dyDescent="0.25">
      <c r="A128" s="39" t="s">
        <v>119</v>
      </c>
      <c r="B128" s="50">
        <v>-1979.4</v>
      </c>
      <c r="C128" s="50">
        <v>-1979.4</v>
      </c>
      <c r="D128" s="50">
        <v>0</v>
      </c>
      <c r="E128" s="24"/>
      <c r="F128" s="26"/>
    </row>
    <row r="129" spans="1:5" ht="13" x14ac:dyDescent="0.3">
      <c r="A129" s="22" t="s">
        <v>120</v>
      </c>
      <c r="B129" s="23">
        <f>+B130</f>
        <v>0</v>
      </c>
      <c r="C129" s="80">
        <f>+C130</f>
        <v>729140.4</v>
      </c>
      <c r="D129" s="23">
        <f>+D130</f>
        <v>729140.4</v>
      </c>
      <c r="E129" s="24"/>
    </row>
    <row r="130" spans="1:5" x14ac:dyDescent="0.25">
      <c r="A130" s="51" t="s">
        <v>121</v>
      </c>
      <c r="B130" s="29">
        <v>0</v>
      </c>
      <c r="C130" s="81">
        <v>729140.4</v>
      </c>
      <c r="D130" s="50">
        <f>+C130-B130</f>
        <v>729140.4</v>
      </c>
      <c r="E130" s="30"/>
    </row>
    <row r="131" spans="1:5" ht="13" x14ac:dyDescent="0.3">
      <c r="B131" s="32">
        <f>+B125+B127+B129</f>
        <v>1319.6100000000001</v>
      </c>
      <c r="C131" s="32">
        <f>+C125+C127+C129</f>
        <v>730460.01</v>
      </c>
      <c r="D131" s="32">
        <f>+D125+D127+D129</f>
        <v>729140.4</v>
      </c>
      <c r="E131" s="58"/>
    </row>
    <row r="132" spans="1:5" x14ac:dyDescent="0.25">
      <c r="B132" s="82"/>
    </row>
    <row r="133" spans="1:5" ht="27" customHeight="1" x14ac:dyDescent="0.25">
      <c r="A133" s="18" t="s">
        <v>122</v>
      </c>
      <c r="B133" s="19" t="s">
        <v>8</v>
      </c>
    </row>
    <row r="134" spans="1:5" ht="13" x14ac:dyDescent="0.3">
      <c r="A134" s="20" t="s">
        <v>123</v>
      </c>
      <c r="B134" s="21" t="s">
        <v>42</v>
      </c>
    </row>
    <row r="135" spans="1:5" ht="13" x14ac:dyDescent="0.3">
      <c r="A135" s="28"/>
      <c r="B135" s="83"/>
    </row>
    <row r="136" spans="1:5" x14ac:dyDescent="0.25">
      <c r="B136" s="58"/>
    </row>
    <row r="138" spans="1:5" ht="22.5" customHeight="1" x14ac:dyDescent="0.25">
      <c r="A138" s="84" t="s">
        <v>124</v>
      </c>
      <c r="B138" s="85" t="s">
        <v>8</v>
      </c>
      <c r="C138" s="86" t="s">
        <v>125</v>
      </c>
    </row>
    <row r="139" spans="1:5" x14ac:dyDescent="0.25">
      <c r="A139" s="87" t="s">
        <v>42</v>
      </c>
      <c r="B139" s="88" t="s">
        <v>126</v>
      </c>
      <c r="C139" s="89" t="s">
        <v>126</v>
      </c>
    </row>
    <row r="140" spans="1:5" x14ac:dyDescent="0.25">
      <c r="A140" s="90"/>
      <c r="B140" s="91"/>
      <c r="C140" s="91"/>
    </row>
    <row r="141" spans="1:5" x14ac:dyDescent="0.25">
      <c r="B141" s="58"/>
      <c r="C141" s="58"/>
    </row>
    <row r="143" spans="1:5" ht="13" x14ac:dyDescent="0.3">
      <c r="A143" s="13" t="s">
        <v>127</v>
      </c>
    </row>
    <row r="145" spans="1:5" ht="20.25" customHeight="1" x14ac:dyDescent="0.25">
      <c r="A145" s="84" t="s">
        <v>128</v>
      </c>
      <c r="B145" s="85" t="s">
        <v>8</v>
      </c>
      <c r="C145" s="19" t="s">
        <v>23</v>
      </c>
      <c r="D145" s="19" t="s">
        <v>24</v>
      </c>
      <c r="E145" s="19" t="s">
        <v>25</v>
      </c>
    </row>
    <row r="146" spans="1:5" s="78" customFormat="1" ht="13" x14ac:dyDescent="0.3">
      <c r="A146" s="20" t="s">
        <v>129</v>
      </c>
      <c r="B146" s="92">
        <f>SUM(B147:B163)</f>
        <v>1138712.7600000002</v>
      </c>
      <c r="C146" s="92">
        <f>SUM(C147:C163)</f>
        <v>1138712.7600000002</v>
      </c>
      <c r="D146" s="37"/>
      <c r="E146" s="37"/>
    </row>
    <row r="147" spans="1:5" s="78" customFormat="1" ht="13" x14ac:dyDescent="0.3">
      <c r="A147" s="24" t="s">
        <v>130</v>
      </c>
      <c r="B147" s="50">
        <v>101471.97</v>
      </c>
      <c r="C147" s="50">
        <v>101471.97</v>
      </c>
      <c r="D147" s="77"/>
      <c r="E147" s="77"/>
    </row>
    <row r="148" spans="1:5" x14ac:dyDescent="0.25">
      <c r="A148" s="24" t="s">
        <v>131</v>
      </c>
      <c r="B148" s="50">
        <v>38439.550000000003</v>
      </c>
      <c r="C148" s="50">
        <v>38439.550000000003</v>
      </c>
      <c r="D148" s="24"/>
      <c r="E148" s="24"/>
    </row>
    <row r="149" spans="1:5" x14ac:dyDescent="0.25">
      <c r="A149" s="24" t="s">
        <v>132</v>
      </c>
      <c r="B149" s="50">
        <v>416447.57</v>
      </c>
      <c r="C149" s="50">
        <v>416447.57</v>
      </c>
      <c r="D149" s="24"/>
      <c r="E149" s="24"/>
    </row>
    <row r="150" spans="1:5" x14ac:dyDescent="0.25">
      <c r="A150" s="24" t="s">
        <v>133</v>
      </c>
      <c r="B150" s="50">
        <v>23518.11</v>
      </c>
      <c r="C150" s="50">
        <v>23518.11</v>
      </c>
      <c r="D150" s="24"/>
      <c r="E150" s="24"/>
    </row>
    <row r="151" spans="1:5" x14ac:dyDescent="0.25">
      <c r="A151" s="24" t="s">
        <v>134</v>
      </c>
      <c r="B151" s="50">
        <v>1783.7</v>
      </c>
      <c r="C151" s="50">
        <v>1783.7</v>
      </c>
      <c r="D151" s="24"/>
      <c r="E151" s="24"/>
    </row>
    <row r="152" spans="1:5" x14ac:dyDescent="0.25">
      <c r="A152" s="24" t="s">
        <v>135</v>
      </c>
      <c r="B152" s="50">
        <v>178.37</v>
      </c>
      <c r="C152" s="50">
        <v>178.37</v>
      </c>
      <c r="D152" s="24"/>
      <c r="E152" s="24"/>
    </row>
    <row r="153" spans="1:5" x14ac:dyDescent="0.25">
      <c r="A153" s="24" t="s">
        <v>136</v>
      </c>
      <c r="B153" s="50">
        <v>56736.95</v>
      </c>
      <c r="C153" s="50">
        <v>56736.95</v>
      </c>
      <c r="D153" s="24"/>
      <c r="E153" s="24"/>
    </row>
    <row r="154" spans="1:5" x14ac:dyDescent="0.25">
      <c r="A154" s="24" t="s">
        <v>137</v>
      </c>
      <c r="B154" s="50">
        <v>176.83</v>
      </c>
      <c r="C154" s="50">
        <v>176.83</v>
      </c>
      <c r="D154" s="24"/>
      <c r="E154" s="24"/>
    </row>
    <row r="155" spans="1:5" x14ac:dyDescent="0.25">
      <c r="A155" s="24" t="s">
        <v>138</v>
      </c>
      <c r="B155" s="50">
        <v>238151.67999999999</v>
      </c>
      <c r="C155" s="50">
        <v>238151.67999999999</v>
      </c>
      <c r="D155" s="24"/>
      <c r="E155" s="24"/>
    </row>
    <row r="156" spans="1:5" x14ac:dyDescent="0.25">
      <c r="A156" s="24" t="s">
        <v>139</v>
      </c>
      <c r="B156" s="50">
        <v>850.64</v>
      </c>
      <c r="C156" s="50">
        <v>850.64</v>
      </c>
      <c r="D156" s="24"/>
      <c r="E156" s="24"/>
    </row>
    <row r="157" spans="1:5" x14ac:dyDescent="0.25">
      <c r="A157" s="24" t="s">
        <v>140</v>
      </c>
      <c r="B157" s="50">
        <v>2547.31</v>
      </c>
      <c r="C157" s="50">
        <v>2547.31</v>
      </c>
      <c r="D157" s="24"/>
      <c r="E157" s="24"/>
    </row>
    <row r="158" spans="1:5" x14ac:dyDescent="0.25">
      <c r="A158" s="24" t="s">
        <v>141</v>
      </c>
      <c r="B158" s="50">
        <v>257567.38</v>
      </c>
      <c r="C158" s="50">
        <v>257567.38</v>
      </c>
      <c r="D158" s="24"/>
      <c r="E158" s="24"/>
    </row>
    <row r="159" spans="1:5" hidden="1" x14ac:dyDescent="0.25">
      <c r="A159" s="24" t="s">
        <v>142</v>
      </c>
      <c r="B159" s="50">
        <v>421.35</v>
      </c>
      <c r="C159" s="50">
        <v>421.35</v>
      </c>
      <c r="D159" s="24"/>
      <c r="E159" s="24"/>
    </row>
    <row r="160" spans="1:5" hidden="1" x14ac:dyDescent="0.25">
      <c r="A160" s="24"/>
      <c r="B160" s="50"/>
      <c r="C160" s="50"/>
      <c r="D160" s="24"/>
      <c r="E160" s="24"/>
    </row>
    <row r="161" spans="1:5" hidden="1" x14ac:dyDescent="0.25">
      <c r="A161" s="24"/>
      <c r="B161" s="50"/>
      <c r="C161" s="50"/>
      <c r="D161" s="24"/>
      <c r="E161" s="24"/>
    </row>
    <row r="162" spans="1:5" hidden="1" x14ac:dyDescent="0.25">
      <c r="A162" s="24"/>
      <c r="B162" s="50"/>
      <c r="C162" s="50"/>
      <c r="D162" s="24"/>
      <c r="E162" s="24"/>
    </row>
    <row r="163" spans="1:5" x14ac:dyDescent="0.25">
      <c r="A163" s="30" t="s">
        <v>142</v>
      </c>
      <c r="B163" s="50">
        <v>421.35</v>
      </c>
      <c r="C163" s="50">
        <v>421.35</v>
      </c>
      <c r="D163" s="24"/>
      <c r="E163" s="24"/>
    </row>
    <row r="164" spans="1:5" ht="13" x14ac:dyDescent="0.3">
      <c r="A164" s="93"/>
      <c r="B164" s="32">
        <f>+B146</f>
        <v>1138712.7600000002</v>
      </c>
      <c r="C164" s="32">
        <f>+C146</f>
        <v>1138712.7600000002</v>
      </c>
      <c r="D164" s="94"/>
      <c r="E164" s="94"/>
    </row>
    <row r="167" spans="1:5" ht="27.75" customHeight="1" x14ac:dyDescent="0.25">
      <c r="A167" s="84" t="s">
        <v>143</v>
      </c>
      <c r="B167" s="85" t="s">
        <v>8</v>
      </c>
      <c r="C167" s="19" t="s">
        <v>144</v>
      </c>
      <c r="D167" s="19" t="s">
        <v>125</v>
      </c>
    </row>
    <row r="168" spans="1:5" ht="13" x14ac:dyDescent="0.3">
      <c r="A168" s="61" t="s">
        <v>145</v>
      </c>
      <c r="B168" s="95" t="s">
        <v>126</v>
      </c>
      <c r="C168" s="96"/>
      <c r="D168" s="97"/>
    </row>
    <row r="169" spans="1:5" x14ac:dyDescent="0.25">
      <c r="A169" s="98"/>
      <c r="B169" s="99"/>
      <c r="C169" s="100"/>
      <c r="D169" s="101"/>
    </row>
    <row r="170" spans="1:5" x14ac:dyDescent="0.25">
      <c r="B170" s="58"/>
      <c r="C170" s="102"/>
      <c r="D170" s="103"/>
    </row>
    <row r="174" spans="1:5" ht="24" customHeight="1" x14ac:dyDescent="0.25">
      <c r="A174" s="84" t="s">
        <v>146</v>
      </c>
      <c r="B174" s="85" t="s">
        <v>8</v>
      </c>
      <c r="C174" s="104" t="s">
        <v>144</v>
      </c>
      <c r="D174" s="104" t="s">
        <v>46</v>
      </c>
    </row>
    <row r="175" spans="1:5" ht="13" x14ac:dyDescent="0.3">
      <c r="A175" s="61" t="s">
        <v>147</v>
      </c>
      <c r="B175" s="43">
        <f>+B176</f>
        <v>1253.67</v>
      </c>
      <c r="C175" s="21"/>
      <c r="D175" s="21"/>
    </row>
    <row r="176" spans="1:5" ht="13" x14ac:dyDescent="0.3">
      <c r="A176" s="51" t="s">
        <v>148</v>
      </c>
      <c r="B176" s="105">
        <v>1253.67</v>
      </c>
      <c r="C176" s="106">
        <v>0</v>
      </c>
      <c r="D176" s="106">
        <v>0</v>
      </c>
    </row>
    <row r="177" spans="1:4" ht="13" x14ac:dyDescent="0.3">
      <c r="B177" s="32">
        <f>+B175</f>
        <v>1253.67</v>
      </c>
      <c r="C177" s="102"/>
      <c r="D177" s="103"/>
    </row>
    <row r="179" spans="1:4" ht="13" x14ac:dyDescent="0.3">
      <c r="A179" s="13" t="s">
        <v>149</v>
      </c>
    </row>
    <row r="180" spans="1:4" ht="13" x14ac:dyDescent="0.3">
      <c r="A180" s="13"/>
    </row>
    <row r="181" spans="1:4" ht="13" x14ac:dyDescent="0.3">
      <c r="A181" s="13" t="s">
        <v>150</v>
      </c>
    </row>
    <row r="182" spans="1:4" ht="24" customHeight="1" x14ac:dyDescent="0.25">
      <c r="A182" s="107" t="s">
        <v>151</v>
      </c>
      <c r="B182" s="108" t="s">
        <v>8</v>
      </c>
      <c r="C182" s="19" t="s">
        <v>152</v>
      </c>
      <c r="D182" s="19" t="s">
        <v>46</v>
      </c>
    </row>
    <row r="183" spans="1:4" ht="13" x14ac:dyDescent="0.3">
      <c r="A183" s="20" t="s">
        <v>153</v>
      </c>
      <c r="B183" s="92">
        <f>SUM(B184:B192)</f>
        <v>13045714.199999999</v>
      </c>
      <c r="C183" s="21"/>
      <c r="D183" s="21"/>
    </row>
    <row r="184" spans="1:4" x14ac:dyDescent="0.25">
      <c r="A184" s="39" t="s">
        <v>154</v>
      </c>
      <c r="B184" s="50">
        <v>3947588</v>
      </c>
      <c r="C184" s="24"/>
      <c r="D184" s="24"/>
    </row>
    <row r="185" spans="1:4" x14ac:dyDescent="0.25">
      <c r="A185" s="26" t="s">
        <v>155</v>
      </c>
      <c r="B185" s="50">
        <v>6427702</v>
      </c>
      <c r="C185" s="24"/>
      <c r="D185" s="24"/>
    </row>
    <row r="186" spans="1:4" x14ac:dyDescent="0.25">
      <c r="A186" s="39" t="s">
        <v>156</v>
      </c>
      <c r="B186" s="50">
        <v>399250</v>
      </c>
      <c r="C186" s="24"/>
      <c r="D186" s="24"/>
    </row>
    <row r="187" spans="1:4" x14ac:dyDescent="0.25">
      <c r="A187" s="39" t="s">
        <v>157</v>
      </c>
      <c r="B187" s="50">
        <v>98017.58</v>
      </c>
      <c r="C187" s="24"/>
      <c r="D187" s="24"/>
    </row>
    <row r="188" spans="1:4" x14ac:dyDescent="0.25">
      <c r="A188" s="39" t="s">
        <v>158</v>
      </c>
      <c r="B188" s="50">
        <v>0</v>
      </c>
      <c r="C188" s="24"/>
      <c r="D188" s="24"/>
    </row>
    <row r="189" spans="1:4" x14ac:dyDescent="0.25">
      <c r="A189" s="39" t="s">
        <v>159</v>
      </c>
      <c r="B189" s="50">
        <v>678197.62</v>
      </c>
      <c r="C189" s="24"/>
      <c r="D189" s="24"/>
    </row>
    <row r="190" spans="1:4" x14ac:dyDescent="0.25">
      <c r="A190" s="39" t="s">
        <v>160</v>
      </c>
      <c r="B190" s="50">
        <v>0</v>
      </c>
      <c r="C190" s="24"/>
      <c r="D190" s="24"/>
    </row>
    <row r="191" spans="1:4" x14ac:dyDescent="0.25">
      <c r="A191" s="39" t="s">
        <v>161</v>
      </c>
      <c r="B191" s="50">
        <v>21129</v>
      </c>
      <c r="C191" s="24"/>
      <c r="D191" s="24"/>
    </row>
    <row r="192" spans="1:4" x14ac:dyDescent="0.25">
      <c r="A192" s="39" t="s">
        <v>162</v>
      </c>
      <c r="B192" s="50">
        <v>1473830</v>
      </c>
      <c r="C192" s="24"/>
      <c r="D192" s="24"/>
    </row>
    <row r="193" spans="1:4" ht="13" x14ac:dyDescent="0.3">
      <c r="A193" s="22" t="s">
        <v>163</v>
      </c>
      <c r="B193" s="109">
        <f>SUM(B194:B197)</f>
        <v>82586464.570000008</v>
      </c>
      <c r="C193" s="24"/>
      <c r="D193" s="24"/>
    </row>
    <row r="194" spans="1:4" x14ac:dyDescent="0.25">
      <c r="A194" s="39" t="s">
        <v>164</v>
      </c>
      <c r="B194" s="50">
        <v>31221019.530000001</v>
      </c>
      <c r="C194" s="24"/>
      <c r="D194" s="24"/>
    </row>
    <row r="195" spans="1:4" x14ac:dyDescent="0.25">
      <c r="A195" s="39" t="s">
        <v>165</v>
      </c>
      <c r="B195" s="50">
        <v>1708781.19</v>
      </c>
      <c r="C195" s="24"/>
      <c r="D195" s="24"/>
    </row>
    <row r="196" spans="1:4" x14ac:dyDescent="0.25">
      <c r="A196" s="39" t="s">
        <v>166</v>
      </c>
      <c r="B196" s="50">
        <v>49578826.850000001</v>
      </c>
      <c r="C196" s="24"/>
      <c r="D196" s="24"/>
    </row>
    <row r="197" spans="1:4" x14ac:dyDescent="0.25">
      <c r="A197" s="39" t="s">
        <v>167</v>
      </c>
      <c r="B197" s="50">
        <v>77837</v>
      </c>
      <c r="C197" s="24"/>
      <c r="D197" s="24"/>
    </row>
    <row r="198" spans="1:4" x14ac:dyDescent="0.25">
      <c r="A198" s="39"/>
      <c r="B198" s="50"/>
      <c r="C198" s="24"/>
      <c r="D198" s="24"/>
    </row>
    <row r="199" spans="1:4" ht="13" x14ac:dyDescent="0.3">
      <c r="A199" s="110"/>
      <c r="B199" s="32">
        <f>+B193+B183</f>
        <v>95632178.770000011</v>
      </c>
      <c r="C199" s="94"/>
      <c r="D199" s="94"/>
    </row>
    <row r="202" spans="1:4" ht="24.75" customHeight="1" x14ac:dyDescent="0.25">
      <c r="A202" s="107" t="s">
        <v>168</v>
      </c>
      <c r="B202" s="108" t="s">
        <v>8</v>
      </c>
      <c r="C202" s="19" t="s">
        <v>152</v>
      </c>
      <c r="D202" s="19" t="s">
        <v>46</v>
      </c>
    </row>
    <row r="203" spans="1:4" ht="13" x14ac:dyDescent="0.3">
      <c r="A203" s="20" t="s">
        <v>169</v>
      </c>
      <c r="B203" s="23">
        <f>(+B204+B205)</f>
        <v>46195.86</v>
      </c>
      <c r="C203" s="21"/>
      <c r="D203" s="21"/>
    </row>
    <row r="204" spans="1:4" x14ac:dyDescent="0.25">
      <c r="A204" s="39" t="s">
        <v>170</v>
      </c>
      <c r="B204" s="50">
        <v>46189.11</v>
      </c>
      <c r="C204" s="24"/>
      <c r="D204" s="24"/>
    </row>
    <row r="205" spans="1:4" x14ac:dyDescent="0.25">
      <c r="A205" s="39" t="s">
        <v>171</v>
      </c>
      <c r="B205" s="50">
        <v>6.75</v>
      </c>
      <c r="C205" s="24"/>
      <c r="D205" s="24"/>
    </row>
    <row r="206" spans="1:4" ht="13" x14ac:dyDescent="0.3">
      <c r="A206" s="28"/>
      <c r="B206" s="29"/>
      <c r="C206" s="30"/>
      <c r="D206" s="30"/>
    </row>
    <row r="207" spans="1:4" ht="13" x14ac:dyDescent="0.3">
      <c r="B207" s="32">
        <f>+B203</f>
        <v>46195.86</v>
      </c>
      <c r="C207" s="102"/>
      <c r="D207" s="103"/>
    </row>
    <row r="208" spans="1:4" x14ac:dyDescent="0.25">
      <c r="B208" s="111"/>
      <c r="C208" s="112"/>
      <c r="D208" s="112"/>
    </row>
    <row r="210" spans="1:6" ht="13" x14ac:dyDescent="0.3">
      <c r="A210" s="13" t="s">
        <v>172</v>
      </c>
    </row>
    <row r="211" spans="1:6" ht="26.25" customHeight="1" x14ac:dyDescent="0.25">
      <c r="A211" s="107" t="s">
        <v>173</v>
      </c>
      <c r="B211" s="108" t="s">
        <v>8</v>
      </c>
      <c r="C211" s="19" t="s">
        <v>174</v>
      </c>
      <c r="D211" s="19" t="s">
        <v>175</v>
      </c>
    </row>
    <row r="212" spans="1:6" ht="13" x14ac:dyDescent="0.3">
      <c r="A212" s="20" t="s">
        <v>176</v>
      </c>
      <c r="B212" s="43">
        <f>SUM(B213:B316)</f>
        <v>75053620.560000032</v>
      </c>
      <c r="C212" s="113">
        <f>SUM(C213:C316)</f>
        <v>1</v>
      </c>
      <c r="D212" s="21">
        <v>0</v>
      </c>
    </row>
    <row r="213" spans="1:6" x14ac:dyDescent="0.25">
      <c r="A213" s="114" t="s">
        <v>177</v>
      </c>
      <c r="B213" s="115">
        <v>8265924.8099999996</v>
      </c>
      <c r="C213" s="116">
        <v>0.11013359180177032</v>
      </c>
      <c r="D213" s="24"/>
      <c r="F213" s="117"/>
    </row>
    <row r="214" spans="1:6" x14ac:dyDescent="0.25">
      <c r="A214" s="114" t="s">
        <v>178</v>
      </c>
      <c r="B214" s="115">
        <v>1752580.26</v>
      </c>
      <c r="C214" s="116">
        <v>2.3351042187217827E-2</v>
      </c>
      <c r="D214" s="24"/>
      <c r="F214" s="117"/>
    </row>
    <row r="215" spans="1:6" x14ac:dyDescent="0.25">
      <c r="A215" s="114" t="s">
        <v>179</v>
      </c>
      <c r="B215" s="115">
        <v>16755.060000000001</v>
      </c>
      <c r="C215" s="116">
        <v>2.2324119576090965E-4</v>
      </c>
      <c r="D215" s="24"/>
      <c r="F215" s="117"/>
    </row>
    <row r="216" spans="1:6" x14ac:dyDescent="0.25">
      <c r="A216" s="114" t="s">
        <v>180</v>
      </c>
      <c r="B216" s="115">
        <v>522318</v>
      </c>
      <c r="C216" s="116">
        <v>6.9592645378438994E-3</v>
      </c>
      <c r="D216" s="24"/>
      <c r="F216" s="117"/>
    </row>
    <row r="217" spans="1:6" x14ac:dyDescent="0.25">
      <c r="A217" s="114" t="s">
        <v>181</v>
      </c>
      <c r="B217" s="115">
        <v>6524622.4100000001</v>
      </c>
      <c r="C217" s="116">
        <v>8.6932813651328503E-2</v>
      </c>
      <c r="D217" s="24"/>
      <c r="F217" s="117"/>
    </row>
    <row r="218" spans="1:6" x14ac:dyDescent="0.25">
      <c r="A218" s="114" t="s">
        <v>182</v>
      </c>
      <c r="B218" s="115">
        <v>5413369.3700000001</v>
      </c>
      <c r="C218" s="116">
        <v>7.2126691951821253E-2</v>
      </c>
      <c r="D218" s="24"/>
      <c r="F218" s="117"/>
    </row>
    <row r="219" spans="1:6" x14ac:dyDescent="0.25">
      <c r="A219" s="114" t="s">
        <v>183</v>
      </c>
      <c r="B219" s="115">
        <v>152004.74</v>
      </c>
      <c r="C219" s="116">
        <v>2.0252819099977064E-3</v>
      </c>
      <c r="D219" s="24"/>
      <c r="F219" s="117"/>
    </row>
    <row r="220" spans="1:6" x14ac:dyDescent="0.25">
      <c r="A220" s="114" t="s">
        <v>184</v>
      </c>
      <c r="B220" s="115">
        <v>371857.14</v>
      </c>
      <c r="C220" s="116">
        <v>4.9545529879231696E-3</v>
      </c>
      <c r="D220" s="24"/>
      <c r="F220" s="117"/>
    </row>
    <row r="221" spans="1:6" x14ac:dyDescent="0.25">
      <c r="A221" s="114" t="s">
        <v>185</v>
      </c>
      <c r="B221" s="115">
        <v>5954728.4800000004</v>
      </c>
      <c r="C221" s="116">
        <v>7.9339656575789286E-2</v>
      </c>
      <c r="D221" s="24"/>
      <c r="F221" s="117"/>
    </row>
    <row r="222" spans="1:6" x14ac:dyDescent="0.25">
      <c r="A222" s="114" t="s">
        <v>186</v>
      </c>
      <c r="B222" s="115">
        <v>18475</v>
      </c>
      <c r="C222" s="116">
        <v>2.4615734540388431E-4</v>
      </c>
      <c r="D222" s="24"/>
      <c r="F222" s="117"/>
    </row>
    <row r="223" spans="1:6" x14ac:dyDescent="0.25">
      <c r="A223" s="114" t="s">
        <v>187</v>
      </c>
      <c r="B223" s="115">
        <v>4032396.73</v>
      </c>
      <c r="C223" s="116">
        <v>5.3726878196054317E-2</v>
      </c>
      <c r="D223" s="24"/>
      <c r="F223" s="117"/>
    </row>
    <row r="224" spans="1:6" x14ac:dyDescent="0.25">
      <c r="A224" s="114" t="s">
        <v>188</v>
      </c>
      <c r="B224" s="115">
        <v>60645</v>
      </c>
      <c r="C224" s="116">
        <v>8.0802231188192495E-4</v>
      </c>
      <c r="D224" s="24"/>
      <c r="E224" s="79"/>
      <c r="F224" s="118"/>
    </row>
    <row r="225" spans="1:6" x14ac:dyDescent="0.25">
      <c r="A225" s="114" t="s">
        <v>189</v>
      </c>
      <c r="B225" s="115">
        <v>45228.92</v>
      </c>
      <c r="C225" s="116">
        <v>6.0262142802082008E-4</v>
      </c>
      <c r="D225" s="24"/>
      <c r="F225" s="117"/>
    </row>
    <row r="226" spans="1:6" x14ac:dyDescent="0.25">
      <c r="A226" s="114" t="s">
        <v>190</v>
      </c>
      <c r="B226" s="115">
        <v>29148.73</v>
      </c>
      <c r="C226" s="116">
        <v>3.8837207029469899E-4</v>
      </c>
      <c r="D226" s="24"/>
      <c r="F226" s="117"/>
    </row>
    <row r="227" spans="1:6" x14ac:dyDescent="0.25">
      <c r="A227" s="114" t="s">
        <v>191</v>
      </c>
      <c r="B227" s="115">
        <v>13917.56</v>
      </c>
      <c r="C227" s="116">
        <v>1.8543489169684893E-4</v>
      </c>
      <c r="D227" s="24"/>
      <c r="F227" s="117"/>
    </row>
    <row r="228" spans="1:6" x14ac:dyDescent="0.25">
      <c r="A228" s="114" t="s">
        <v>192</v>
      </c>
      <c r="B228" s="115">
        <v>40447.68</v>
      </c>
      <c r="C228" s="116">
        <v>5.3891710617297881E-4</v>
      </c>
      <c r="D228" s="24"/>
      <c r="F228" s="117"/>
    </row>
    <row r="229" spans="1:6" x14ac:dyDescent="0.25">
      <c r="A229" s="114" t="s">
        <v>193</v>
      </c>
      <c r="B229" s="115">
        <v>31480.62</v>
      </c>
      <c r="C229" s="116">
        <v>4.1944172399829111E-4</v>
      </c>
      <c r="D229" s="24"/>
      <c r="F229" s="117"/>
    </row>
    <row r="230" spans="1:6" x14ac:dyDescent="0.25">
      <c r="A230" s="114" t="s">
        <v>194</v>
      </c>
      <c r="B230" s="115">
        <v>44435.71</v>
      </c>
      <c r="C230" s="116">
        <v>5.9205285059468662E-4</v>
      </c>
      <c r="D230" s="24"/>
      <c r="F230" s="117"/>
    </row>
    <row r="231" spans="1:6" x14ac:dyDescent="0.25">
      <c r="A231" s="114" t="s">
        <v>195</v>
      </c>
      <c r="B231" s="115">
        <v>2187.6</v>
      </c>
      <c r="C231" s="116">
        <v>2.9147161505035847E-5</v>
      </c>
      <c r="D231" s="24"/>
      <c r="F231" s="117"/>
    </row>
    <row r="232" spans="1:6" x14ac:dyDescent="0.25">
      <c r="A232" s="114" t="s">
        <v>196</v>
      </c>
      <c r="B232" s="115">
        <v>2911.83</v>
      </c>
      <c r="C232" s="116">
        <v>3.8796662682944109E-5</v>
      </c>
      <c r="D232" s="24"/>
      <c r="F232" s="117"/>
    </row>
    <row r="233" spans="1:6" x14ac:dyDescent="0.25">
      <c r="A233" s="114" t="s">
        <v>197</v>
      </c>
      <c r="B233" s="115">
        <v>6415.69</v>
      </c>
      <c r="C233" s="116">
        <v>8.5481419179120238E-5</v>
      </c>
      <c r="D233" s="24"/>
      <c r="F233" s="117"/>
    </row>
    <row r="234" spans="1:6" x14ac:dyDescent="0.25">
      <c r="A234" s="114" t="s">
        <v>198</v>
      </c>
      <c r="B234" s="115">
        <v>84</v>
      </c>
      <c r="C234" s="116">
        <v>1.1191998383721938E-6</v>
      </c>
      <c r="D234" s="24"/>
      <c r="F234" s="117"/>
    </row>
    <row r="235" spans="1:6" x14ac:dyDescent="0.25">
      <c r="A235" s="114" t="s">
        <v>199</v>
      </c>
      <c r="B235" s="115">
        <v>12428.82</v>
      </c>
      <c r="C235" s="116">
        <v>1.6559920637091775E-4</v>
      </c>
      <c r="D235" s="24"/>
      <c r="F235" s="117"/>
    </row>
    <row r="236" spans="1:6" x14ac:dyDescent="0.25">
      <c r="A236" s="114" t="s">
        <v>200</v>
      </c>
      <c r="B236" s="115">
        <v>1699.4</v>
      </c>
      <c r="C236" s="116">
        <v>2.2642478634877457E-5</v>
      </c>
      <c r="D236" s="24"/>
      <c r="F236" s="117"/>
    </row>
    <row r="237" spans="1:6" x14ac:dyDescent="0.25">
      <c r="A237" s="114" t="s">
        <v>201</v>
      </c>
      <c r="B237" s="115">
        <v>82701.89</v>
      </c>
      <c r="C237" s="116">
        <v>1.1019040704889876E-3</v>
      </c>
      <c r="D237" s="24"/>
      <c r="F237" s="117"/>
    </row>
    <row r="238" spans="1:6" x14ac:dyDescent="0.25">
      <c r="A238" s="114" t="s">
        <v>202</v>
      </c>
      <c r="B238" s="115">
        <v>17771.5</v>
      </c>
      <c r="C238" s="116">
        <v>2.3678404675751718E-4</v>
      </c>
      <c r="D238" s="24"/>
      <c r="F238" s="117"/>
    </row>
    <row r="239" spans="1:6" x14ac:dyDescent="0.25">
      <c r="A239" s="114" t="s">
        <v>203</v>
      </c>
      <c r="B239" s="115">
        <v>112473.05</v>
      </c>
      <c r="C239" s="116">
        <v>1.4985692783479486E-3</v>
      </c>
      <c r="D239" s="24"/>
      <c r="F239" s="117"/>
    </row>
    <row r="240" spans="1:6" x14ac:dyDescent="0.25">
      <c r="A240" s="114" t="s">
        <v>204</v>
      </c>
      <c r="B240" s="115">
        <v>30573.48</v>
      </c>
      <c r="C240" s="116">
        <v>4.073551651723274E-4</v>
      </c>
      <c r="D240" s="24"/>
      <c r="F240" s="117"/>
    </row>
    <row r="241" spans="1:6" x14ac:dyDescent="0.25">
      <c r="A241" s="114" t="s">
        <v>205</v>
      </c>
      <c r="B241" s="115">
        <v>1389.18</v>
      </c>
      <c r="C241" s="116">
        <v>1.8509167041308145E-5</v>
      </c>
      <c r="D241" s="24"/>
      <c r="F241" s="117"/>
    </row>
    <row r="242" spans="1:6" x14ac:dyDescent="0.25">
      <c r="A242" s="114" t="s">
        <v>206</v>
      </c>
      <c r="B242" s="115">
        <v>2682.5</v>
      </c>
      <c r="C242" s="116">
        <v>3.5741113886112023E-5</v>
      </c>
      <c r="D242" s="24"/>
      <c r="F242" s="117"/>
    </row>
    <row r="243" spans="1:6" x14ac:dyDescent="0.25">
      <c r="A243" s="114" t="s">
        <v>207</v>
      </c>
      <c r="B243" s="115">
        <v>20338.53</v>
      </c>
      <c r="C243" s="116">
        <v>2.7098666058009542E-4</v>
      </c>
      <c r="D243" s="24"/>
      <c r="F243" s="117"/>
    </row>
    <row r="244" spans="1:6" x14ac:dyDescent="0.25">
      <c r="A244" s="114" t="s">
        <v>208</v>
      </c>
      <c r="B244" s="115">
        <v>3085.32</v>
      </c>
      <c r="C244" s="116">
        <v>4.1108210063410683E-5</v>
      </c>
      <c r="D244" s="24"/>
      <c r="F244" s="117"/>
    </row>
    <row r="245" spans="1:6" x14ac:dyDescent="0.25">
      <c r="A245" s="114" t="s">
        <v>209</v>
      </c>
      <c r="B245" s="115">
        <v>283726.99</v>
      </c>
      <c r="C245" s="116">
        <v>3.7803238255932031E-3</v>
      </c>
      <c r="D245" s="24"/>
      <c r="F245" s="117"/>
    </row>
    <row r="246" spans="1:6" x14ac:dyDescent="0.25">
      <c r="A246" s="114" t="s">
        <v>210</v>
      </c>
      <c r="B246" s="115">
        <v>124911.2</v>
      </c>
      <c r="C246" s="116">
        <v>1.664292795843771E-3</v>
      </c>
      <c r="D246" s="24"/>
      <c r="F246" s="117"/>
    </row>
    <row r="247" spans="1:6" x14ac:dyDescent="0.25">
      <c r="A247" s="114" t="s">
        <v>211</v>
      </c>
      <c r="B247" s="115">
        <v>6719.49</v>
      </c>
      <c r="C247" s="116">
        <v>8.9529191927899669E-5</v>
      </c>
      <c r="D247" s="24"/>
      <c r="F247" s="117"/>
    </row>
    <row r="248" spans="1:6" x14ac:dyDescent="0.25">
      <c r="A248" s="114" t="s">
        <v>212</v>
      </c>
      <c r="B248" s="115">
        <v>47156.7</v>
      </c>
      <c r="C248" s="116">
        <v>6.2830679783530989E-4</v>
      </c>
      <c r="D248" s="24"/>
      <c r="F248" s="117"/>
    </row>
    <row r="249" spans="1:6" x14ac:dyDescent="0.25">
      <c r="A249" s="114" t="s">
        <v>213</v>
      </c>
      <c r="B249" s="115">
        <v>9350.58</v>
      </c>
      <c r="C249" s="116">
        <v>1.2458532886531272E-4</v>
      </c>
      <c r="D249" s="24"/>
      <c r="F249" s="117"/>
    </row>
    <row r="250" spans="1:6" x14ac:dyDescent="0.25">
      <c r="A250" s="114" t="s">
        <v>214</v>
      </c>
      <c r="B250" s="115">
        <v>18650.939999999999</v>
      </c>
      <c r="C250" s="116">
        <v>2.4850153611297003E-4</v>
      </c>
      <c r="D250" s="24"/>
      <c r="F250" s="117"/>
    </row>
    <row r="251" spans="1:6" x14ac:dyDescent="0.25">
      <c r="A251" s="114" t="s">
        <v>215</v>
      </c>
      <c r="B251" s="115">
        <v>43282.89</v>
      </c>
      <c r="C251" s="116">
        <v>5.7669289871763619E-4</v>
      </c>
      <c r="D251" s="24"/>
      <c r="F251" s="117"/>
    </row>
    <row r="252" spans="1:6" x14ac:dyDescent="0.25">
      <c r="A252" s="114" t="s">
        <v>216</v>
      </c>
      <c r="B252" s="115">
        <v>8309.1200000000008</v>
      </c>
      <c r="C252" s="116">
        <v>1.1070911620256148E-4</v>
      </c>
      <c r="D252" s="24"/>
      <c r="F252" s="117"/>
    </row>
    <row r="253" spans="1:6" x14ac:dyDescent="0.25">
      <c r="A253" s="114" t="s">
        <v>217</v>
      </c>
      <c r="B253" s="115">
        <v>19010.34</v>
      </c>
      <c r="C253" s="116">
        <v>2.532901125642911E-4</v>
      </c>
      <c r="D253" s="24"/>
      <c r="E253" s="79"/>
      <c r="F253" s="118"/>
    </row>
    <row r="254" spans="1:6" x14ac:dyDescent="0.25">
      <c r="A254" s="114" t="s">
        <v>218</v>
      </c>
      <c r="B254" s="115">
        <v>28144.99</v>
      </c>
      <c r="C254" s="116">
        <v>3.7499843165460733E-4</v>
      </c>
      <c r="D254" s="24"/>
      <c r="F254" s="117"/>
    </row>
    <row r="255" spans="1:6" x14ac:dyDescent="0.25">
      <c r="A255" s="114" t="s">
        <v>219</v>
      </c>
      <c r="B255" s="115">
        <v>3348293</v>
      </c>
      <c r="C255" s="116">
        <v>4.4612011719318431E-2</v>
      </c>
      <c r="D255" s="24"/>
      <c r="F255" s="117"/>
    </row>
    <row r="256" spans="1:6" x14ac:dyDescent="0.25">
      <c r="A256" s="114" t="s">
        <v>220</v>
      </c>
      <c r="B256" s="115">
        <v>1002.34</v>
      </c>
      <c r="C256" s="116">
        <v>1.33549853094522E-5</v>
      </c>
      <c r="D256" s="24"/>
      <c r="F256" s="117"/>
    </row>
    <row r="257" spans="1:6" x14ac:dyDescent="0.25">
      <c r="A257" s="114" t="s">
        <v>221</v>
      </c>
      <c r="B257" s="115">
        <v>419115</v>
      </c>
      <c r="C257" s="116">
        <v>5.5842076221352625E-3</v>
      </c>
      <c r="D257" s="24"/>
      <c r="F257" s="117"/>
    </row>
    <row r="258" spans="1:6" x14ac:dyDescent="0.25">
      <c r="A258" s="114" t="s">
        <v>222</v>
      </c>
      <c r="B258" s="115">
        <v>122739.03</v>
      </c>
      <c r="C258" s="116">
        <v>1.6353512206899981E-3</v>
      </c>
      <c r="D258" s="24"/>
      <c r="F258" s="117"/>
    </row>
    <row r="259" spans="1:6" x14ac:dyDescent="0.25">
      <c r="A259" s="114" t="s">
        <v>223</v>
      </c>
      <c r="B259" s="115">
        <v>10970.74</v>
      </c>
      <c r="C259" s="116">
        <v>1.4617202898599239E-4</v>
      </c>
      <c r="D259" s="24"/>
      <c r="F259" s="117"/>
    </row>
    <row r="260" spans="1:6" x14ac:dyDescent="0.25">
      <c r="A260" s="114" t="s">
        <v>224</v>
      </c>
      <c r="B260" s="115">
        <v>6339.29</v>
      </c>
      <c r="C260" s="116">
        <v>8.4463480278505531E-5</v>
      </c>
      <c r="D260" s="24"/>
      <c r="F260" s="117"/>
    </row>
    <row r="261" spans="1:6" x14ac:dyDescent="0.25">
      <c r="A261" s="114" t="s">
        <v>225</v>
      </c>
      <c r="B261" s="115">
        <v>22567.75</v>
      </c>
      <c r="C261" s="116">
        <v>3.006883589574295E-4</v>
      </c>
      <c r="D261" s="24"/>
      <c r="F261" s="117"/>
    </row>
    <row r="262" spans="1:6" x14ac:dyDescent="0.25">
      <c r="A262" s="114" t="s">
        <v>226</v>
      </c>
      <c r="B262" s="115">
        <v>6148</v>
      </c>
      <c r="C262" s="116">
        <v>8.1914769122764855E-5</v>
      </c>
      <c r="D262" s="24"/>
      <c r="F262" s="117"/>
    </row>
    <row r="263" spans="1:6" x14ac:dyDescent="0.25">
      <c r="A263" s="114" t="s">
        <v>227</v>
      </c>
      <c r="B263" s="115">
        <v>700</v>
      </c>
      <c r="C263" s="116">
        <v>9.3266653197682827E-6</v>
      </c>
      <c r="D263" s="24"/>
      <c r="F263" s="117"/>
    </row>
    <row r="264" spans="1:6" x14ac:dyDescent="0.25">
      <c r="A264" s="114" t="s">
        <v>228</v>
      </c>
      <c r="B264" s="115">
        <v>76721.36</v>
      </c>
      <c r="C264" s="116">
        <v>1.0222206394249393E-3</v>
      </c>
      <c r="D264" s="24"/>
      <c r="F264" s="117"/>
    </row>
    <row r="265" spans="1:6" x14ac:dyDescent="0.25">
      <c r="A265" s="114" t="s">
        <v>229</v>
      </c>
      <c r="B265" s="115">
        <v>2558302.1800000002</v>
      </c>
      <c r="C265" s="116">
        <v>3.4086326028133704E-2</v>
      </c>
      <c r="D265" s="24"/>
      <c r="F265" s="117"/>
    </row>
    <row r="266" spans="1:6" x14ac:dyDescent="0.25">
      <c r="A266" s="114" t="s">
        <v>230</v>
      </c>
      <c r="B266" s="115">
        <v>1105300</v>
      </c>
      <c r="C266" s="116">
        <v>1.4726804539914116E-2</v>
      </c>
      <c r="D266" s="24"/>
      <c r="F266" s="117"/>
    </row>
    <row r="267" spans="1:6" x14ac:dyDescent="0.25">
      <c r="A267" s="114" t="s">
        <v>231</v>
      </c>
      <c r="B267" s="115">
        <v>93358.25</v>
      </c>
      <c r="C267" s="116">
        <v>1.2438873608417961E-3</v>
      </c>
      <c r="D267" s="24"/>
      <c r="F267" s="117"/>
    </row>
    <row r="268" spans="1:6" x14ac:dyDescent="0.25">
      <c r="A268" s="114" t="s">
        <v>232</v>
      </c>
      <c r="B268" s="115">
        <v>60119.199999999997</v>
      </c>
      <c r="C268" s="116">
        <v>8.0101665384601898E-4</v>
      </c>
      <c r="D268" s="24"/>
      <c r="F268" s="117"/>
    </row>
    <row r="269" spans="1:6" x14ac:dyDescent="0.25">
      <c r="A269" s="114" t="s">
        <v>233</v>
      </c>
      <c r="B269" s="115">
        <v>127588.13</v>
      </c>
      <c r="C269" s="116">
        <v>1.699959696121553E-3</v>
      </c>
      <c r="D269" s="24"/>
      <c r="F269" s="117"/>
    </row>
    <row r="270" spans="1:6" x14ac:dyDescent="0.25">
      <c r="A270" s="114" t="s">
        <v>234</v>
      </c>
      <c r="B270" s="115">
        <v>214701.26</v>
      </c>
      <c r="C270" s="116">
        <v>2.8606382796465043E-3</v>
      </c>
      <c r="D270" s="24"/>
      <c r="E270" s="119"/>
      <c r="F270" s="117"/>
    </row>
    <row r="271" spans="1:6" x14ac:dyDescent="0.25">
      <c r="A271" s="114" t="s">
        <v>235</v>
      </c>
      <c r="B271" s="115">
        <v>186558.59</v>
      </c>
      <c r="C271" s="116">
        <v>2.4856707592255281E-3</v>
      </c>
      <c r="D271" s="24"/>
      <c r="F271" s="117"/>
    </row>
    <row r="272" spans="1:6" x14ac:dyDescent="0.25">
      <c r="A272" s="114" t="s">
        <v>236</v>
      </c>
      <c r="B272" s="115">
        <v>7986.6</v>
      </c>
      <c r="C272" s="114">
        <v>1.0641192177551624E-4</v>
      </c>
      <c r="D272" s="24"/>
      <c r="F272" s="117"/>
    </row>
    <row r="273" spans="1:6" x14ac:dyDescent="0.25">
      <c r="A273" s="114" t="s">
        <v>237</v>
      </c>
      <c r="B273" s="115">
        <v>134092.9</v>
      </c>
      <c r="C273" s="114">
        <v>1.7866280000816517E-3</v>
      </c>
      <c r="D273" s="24"/>
      <c r="F273" s="117"/>
    </row>
    <row r="274" spans="1:6" x14ac:dyDescent="0.25">
      <c r="A274" s="120" t="s">
        <v>238</v>
      </c>
      <c r="B274" s="115">
        <v>13186.24</v>
      </c>
      <c r="C274" s="114">
        <v>1.7569092472305902E-4</v>
      </c>
      <c r="D274" s="24"/>
      <c r="F274" s="117"/>
    </row>
    <row r="275" spans="1:6" x14ac:dyDescent="0.25">
      <c r="A275" s="120" t="s">
        <v>239</v>
      </c>
      <c r="B275" s="115">
        <v>728203.1</v>
      </c>
      <c r="C275" s="114">
        <v>9.7024379978825053E-3</v>
      </c>
      <c r="D275" s="24"/>
      <c r="F275" s="117"/>
    </row>
    <row r="276" spans="1:6" x14ac:dyDescent="0.25">
      <c r="A276" s="120" t="s">
        <v>240</v>
      </c>
      <c r="B276" s="115">
        <v>2775292.39</v>
      </c>
      <c r="C276" s="114">
        <v>3.697746183718547E-2</v>
      </c>
      <c r="D276" s="24"/>
      <c r="F276" s="117"/>
    </row>
    <row r="277" spans="1:6" x14ac:dyDescent="0.25">
      <c r="A277" s="120" t="s">
        <v>241</v>
      </c>
      <c r="B277" s="115">
        <v>857161.67</v>
      </c>
      <c r="C277" s="114">
        <v>1.1420657172890951E-2</v>
      </c>
      <c r="D277" s="24"/>
      <c r="F277" s="117"/>
    </row>
    <row r="278" spans="1:6" x14ac:dyDescent="0.25">
      <c r="A278" s="120" t="s">
        <v>242</v>
      </c>
      <c r="B278" s="115">
        <v>1003714.77</v>
      </c>
      <c r="C278" s="114">
        <v>1.3373302480425996E-2</v>
      </c>
      <c r="D278" s="24"/>
      <c r="F278" s="117"/>
    </row>
    <row r="279" spans="1:6" x14ac:dyDescent="0.25">
      <c r="A279" s="120" t="s">
        <v>243</v>
      </c>
      <c r="B279" s="115">
        <v>1714120.1</v>
      </c>
      <c r="C279" s="114">
        <v>2.2838606415125345E-2</v>
      </c>
      <c r="D279" s="24"/>
      <c r="F279" s="117"/>
    </row>
    <row r="280" spans="1:6" x14ac:dyDescent="0.25">
      <c r="A280" s="120" t="s">
        <v>244</v>
      </c>
      <c r="B280" s="115">
        <v>212976</v>
      </c>
      <c r="C280" s="114">
        <v>2.8376512473470995E-3</v>
      </c>
      <c r="D280" s="24"/>
      <c r="F280" s="117"/>
    </row>
    <row r="281" spans="1:6" x14ac:dyDescent="0.25">
      <c r="A281" s="120" t="s">
        <v>245</v>
      </c>
      <c r="B281" s="115">
        <v>5000</v>
      </c>
      <c r="C281" s="114">
        <v>6.6619037998344875E-5</v>
      </c>
      <c r="D281" s="24"/>
      <c r="F281" s="117"/>
    </row>
    <row r="282" spans="1:6" x14ac:dyDescent="0.25">
      <c r="A282" s="120" t="s">
        <v>246</v>
      </c>
      <c r="B282" s="115">
        <v>34660.089999999997</v>
      </c>
      <c r="C282" s="114">
        <v>4.6180437054721055E-4</v>
      </c>
      <c r="D282" s="24"/>
      <c r="F282" s="117"/>
    </row>
    <row r="283" spans="1:6" x14ac:dyDescent="0.25">
      <c r="A283" s="120" t="s">
        <v>247</v>
      </c>
      <c r="B283" s="115">
        <v>46107.75</v>
      </c>
      <c r="C283" s="114">
        <v>6.1433078985363709E-4</v>
      </c>
      <c r="D283" s="24"/>
      <c r="F283" s="117"/>
    </row>
    <row r="284" spans="1:6" x14ac:dyDescent="0.25">
      <c r="A284" s="120" t="s">
        <v>248</v>
      </c>
      <c r="B284" s="115">
        <v>14771.55</v>
      </c>
      <c r="C284" s="114">
        <v>1.9681329014889024E-4</v>
      </c>
      <c r="D284" s="24"/>
      <c r="F284" s="117"/>
    </row>
    <row r="285" spans="1:6" x14ac:dyDescent="0.25">
      <c r="A285" s="120" t="s">
        <v>249</v>
      </c>
      <c r="B285" s="115">
        <v>11358.83</v>
      </c>
      <c r="C285" s="114">
        <v>1.5134286547734794E-4</v>
      </c>
      <c r="D285" s="24"/>
      <c r="F285" s="117"/>
    </row>
    <row r="286" spans="1:6" x14ac:dyDescent="0.25">
      <c r="A286" s="120" t="s">
        <v>250</v>
      </c>
      <c r="B286" s="115">
        <v>22211134.66</v>
      </c>
      <c r="C286" s="114">
        <v>0.29593688478017893</v>
      </c>
      <c r="D286" s="24"/>
      <c r="F286" s="117"/>
    </row>
    <row r="287" spans="1:6" x14ac:dyDescent="0.25">
      <c r="A287" s="120" t="s">
        <v>251</v>
      </c>
      <c r="B287" s="115">
        <v>394948.34</v>
      </c>
      <c r="C287" s="114">
        <v>5.2622156939686462E-3</v>
      </c>
      <c r="D287" s="24"/>
      <c r="F287" s="117"/>
    </row>
    <row r="288" spans="1:6" x14ac:dyDescent="0.25">
      <c r="A288" s="120" t="s">
        <v>252</v>
      </c>
      <c r="B288" s="115">
        <v>1823095.51</v>
      </c>
      <c r="C288" s="114">
        <v>2.4290573811060385E-2</v>
      </c>
      <c r="D288" s="24"/>
      <c r="F288" s="117"/>
    </row>
    <row r="289" spans="1:6" x14ac:dyDescent="0.25">
      <c r="A289" s="120" t="s">
        <v>253</v>
      </c>
      <c r="B289" s="115">
        <v>4870.2700000000004</v>
      </c>
      <c r="C289" s="114">
        <v>6.489054043843982E-5</v>
      </c>
      <c r="D289" s="24"/>
      <c r="F289" s="117"/>
    </row>
    <row r="290" spans="1:6" x14ac:dyDescent="0.25">
      <c r="A290" s="120" t="s">
        <v>254</v>
      </c>
      <c r="B290" s="115">
        <v>3111.98</v>
      </c>
      <c r="C290" s="114">
        <v>4.1463422774017854E-5</v>
      </c>
      <c r="D290" s="24"/>
      <c r="F290" s="117"/>
    </row>
    <row r="291" spans="1:6" x14ac:dyDescent="0.25">
      <c r="A291" s="120" t="s">
        <v>255</v>
      </c>
      <c r="B291" s="115">
        <v>507230.88</v>
      </c>
      <c r="C291" s="114">
        <v>6.7582466537307812E-3</v>
      </c>
      <c r="D291" s="24"/>
      <c r="F291" s="117"/>
    </row>
    <row r="292" spans="1:6" x14ac:dyDescent="0.25">
      <c r="A292" s="120" t="s">
        <v>256</v>
      </c>
      <c r="B292" s="115">
        <v>12530.99</v>
      </c>
      <c r="C292" s="114">
        <v>1.6696049979337592E-4</v>
      </c>
      <c r="D292" s="24"/>
      <c r="F292" s="117"/>
    </row>
    <row r="293" spans="1:6" x14ac:dyDescent="0.25">
      <c r="A293" s="120" t="s">
        <v>257</v>
      </c>
      <c r="B293" s="115">
        <v>1196.47</v>
      </c>
      <c r="C293" s="114">
        <v>1.5941536078775939E-5</v>
      </c>
      <c r="D293" s="24"/>
      <c r="F293" s="117"/>
    </row>
    <row r="294" spans="1:6" x14ac:dyDescent="0.25">
      <c r="A294" s="120" t="s">
        <v>258</v>
      </c>
      <c r="B294" s="115">
        <v>3.1</v>
      </c>
      <c r="C294" s="114">
        <v>4.1303803558973821E-8</v>
      </c>
      <c r="D294" s="24"/>
      <c r="F294" s="117"/>
    </row>
    <row r="295" spans="1:6" hidden="1" x14ac:dyDescent="0.25">
      <c r="A295" s="120"/>
      <c r="B295" s="115"/>
      <c r="C295" s="114"/>
      <c r="D295" s="24"/>
      <c r="F295" s="117"/>
    </row>
    <row r="296" spans="1:6" hidden="1" x14ac:dyDescent="0.25">
      <c r="A296" s="120"/>
      <c r="B296" s="115"/>
      <c r="C296" s="114"/>
      <c r="D296" s="24"/>
      <c r="F296" s="117"/>
    </row>
    <row r="297" spans="1:6" hidden="1" x14ac:dyDescent="0.25">
      <c r="A297" s="120"/>
      <c r="B297" s="115"/>
      <c r="C297" s="114"/>
      <c r="D297" s="24"/>
      <c r="F297" s="117"/>
    </row>
    <row r="298" spans="1:6" hidden="1" x14ac:dyDescent="0.25">
      <c r="A298" s="120"/>
      <c r="B298" s="115"/>
      <c r="C298" s="114"/>
      <c r="D298" s="24"/>
      <c r="F298" s="117"/>
    </row>
    <row r="299" spans="1:6" hidden="1" x14ac:dyDescent="0.25">
      <c r="A299" s="120"/>
      <c r="B299" s="115"/>
      <c r="C299" s="114"/>
      <c r="D299" s="24"/>
      <c r="F299" s="117"/>
    </row>
    <row r="300" spans="1:6" hidden="1" x14ac:dyDescent="0.25">
      <c r="A300" s="120"/>
      <c r="B300" s="115"/>
      <c r="C300" s="114"/>
      <c r="D300" s="24"/>
      <c r="F300" s="117"/>
    </row>
    <row r="301" spans="1:6" hidden="1" x14ac:dyDescent="0.25">
      <c r="A301" s="120"/>
      <c r="B301" s="115"/>
      <c r="C301" s="114"/>
      <c r="D301" s="24"/>
      <c r="F301" s="117"/>
    </row>
    <row r="302" spans="1:6" hidden="1" x14ac:dyDescent="0.25">
      <c r="A302" s="120"/>
      <c r="B302" s="115"/>
      <c r="C302" s="114"/>
      <c r="D302" s="24"/>
      <c r="F302" s="117"/>
    </row>
    <row r="303" spans="1:6" hidden="1" x14ac:dyDescent="0.25">
      <c r="A303" s="120"/>
      <c r="B303" s="115"/>
      <c r="C303" s="114"/>
      <c r="D303" s="24"/>
      <c r="F303" s="117"/>
    </row>
    <row r="304" spans="1:6" hidden="1" x14ac:dyDescent="0.25">
      <c r="A304" s="120"/>
      <c r="B304" s="115"/>
      <c r="C304" s="114"/>
      <c r="D304" s="24"/>
      <c r="F304" s="117"/>
    </row>
    <row r="305" spans="1:6" hidden="1" x14ac:dyDescent="0.25">
      <c r="A305" s="120"/>
      <c r="B305" s="115"/>
      <c r="C305" s="114"/>
      <c r="D305" s="24"/>
      <c r="F305" s="117"/>
    </row>
    <row r="306" spans="1:6" hidden="1" x14ac:dyDescent="0.25">
      <c r="A306" s="120"/>
      <c r="B306" s="115"/>
      <c r="C306" s="114"/>
      <c r="D306" s="24"/>
      <c r="F306" s="117"/>
    </row>
    <row r="307" spans="1:6" hidden="1" x14ac:dyDescent="0.25">
      <c r="A307" s="120"/>
      <c r="B307" s="115"/>
      <c r="C307" s="114"/>
      <c r="D307" s="24"/>
      <c r="F307" s="117"/>
    </row>
    <row r="308" spans="1:6" hidden="1" x14ac:dyDescent="0.25">
      <c r="A308" s="120"/>
      <c r="B308" s="115"/>
      <c r="C308" s="114"/>
      <c r="D308" s="24"/>
      <c r="F308" s="117"/>
    </row>
    <row r="309" spans="1:6" hidden="1" x14ac:dyDescent="0.25">
      <c r="A309" s="120"/>
      <c r="B309" s="115"/>
      <c r="C309" s="114"/>
      <c r="D309" s="24"/>
      <c r="F309" s="117"/>
    </row>
    <row r="310" spans="1:6" hidden="1" x14ac:dyDescent="0.25">
      <c r="A310" s="120"/>
      <c r="B310" s="115"/>
      <c r="C310" s="114"/>
      <c r="D310" s="24"/>
      <c r="F310" s="117"/>
    </row>
    <row r="311" spans="1:6" hidden="1" x14ac:dyDescent="0.25">
      <c r="A311" s="120"/>
      <c r="B311" s="115"/>
      <c r="C311" s="114"/>
      <c r="D311" s="24"/>
      <c r="F311" s="117"/>
    </row>
    <row r="312" spans="1:6" hidden="1" x14ac:dyDescent="0.25">
      <c r="A312" s="120"/>
      <c r="B312" s="115"/>
      <c r="C312" s="114"/>
      <c r="D312" s="24"/>
      <c r="F312" s="117"/>
    </row>
    <row r="313" spans="1:6" hidden="1" x14ac:dyDescent="0.25">
      <c r="A313" s="120"/>
      <c r="B313" s="115"/>
      <c r="C313" s="114"/>
      <c r="D313" s="24"/>
      <c r="F313" s="117"/>
    </row>
    <row r="314" spans="1:6" hidden="1" x14ac:dyDescent="0.25">
      <c r="A314" s="120"/>
      <c r="B314" s="115"/>
      <c r="C314" s="114"/>
      <c r="D314" s="24"/>
      <c r="F314" s="117"/>
    </row>
    <row r="315" spans="1:6" hidden="1" x14ac:dyDescent="0.25">
      <c r="A315" s="120"/>
      <c r="B315" s="115"/>
      <c r="C315" s="114"/>
      <c r="D315" s="24"/>
      <c r="F315" s="117"/>
    </row>
    <row r="316" spans="1:6" x14ac:dyDescent="0.25">
      <c r="A316" s="121"/>
      <c r="B316" s="122"/>
      <c r="C316" s="123"/>
      <c r="D316" s="30"/>
      <c r="F316" s="117"/>
    </row>
    <row r="317" spans="1:6" ht="13" x14ac:dyDescent="0.3">
      <c r="B317" s="32">
        <f>+B212</f>
        <v>75053620.560000032</v>
      </c>
      <c r="C317" s="124">
        <f>+C212</f>
        <v>1</v>
      </c>
      <c r="D317" s="58"/>
    </row>
    <row r="319" spans="1:6" ht="13" x14ac:dyDescent="0.3">
      <c r="A319" s="13" t="s">
        <v>259</v>
      </c>
    </row>
    <row r="321" spans="1:6" ht="28.5" customHeight="1" x14ac:dyDescent="0.25">
      <c r="A321" s="84" t="s">
        <v>260</v>
      </c>
      <c r="B321" s="85" t="s">
        <v>57</v>
      </c>
      <c r="C321" s="104" t="s">
        <v>58</v>
      </c>
      <c r="D321" s="104" t="s">
        <v>261</v>
      </c>
      <c r="E321" s="125" t="s">
        <v>9</v>
      </c>
      <c r="F321" s="85" t="s">
        <v>144</v>
      </c>
    </row>
    <row r="322" spans="1:6" ht="13" x14ac:dyDescent="0.3">
      <c r="A322" s="61" t="s">
        <v>262</v>
      </c>
      <c r="B322" s="43">
        <f>SUM(B323:B330)</f>
        <v>149201174.98000002</v>
      </c>
      <c r="C322" s="43">
        <f>SUM(C323:C331)</f>
        <v>154683864.19</v>
      </c>
      <c r="D322" s="43">
        <f>SUM(D323:D331)</f>
        <v>5482689.21</v>
      </c>
      <c r="E322" s="21">
        <v>0</v>
      </c>
      <c r="F322" s="38">
        <v>0</v>
      </c>
    </row>
    <row r="323" spans="1:6" x14ac:dyDescent="0.25">
      <c r="A323" s="26" t="s">
        <v>263</v>
      </c>
      <c r="B323" s="50">
        <v>-76387.429999999993</v>
      </c>
      <c r="C323" s="50">
        <v>-76387.429999999993</v>
      </c>
      <c r="D323" s="50">
        <v>0</v>
      </c>
      <c r="E323" s="24"/>
      <c r="F323" s="25"/>
    </row>
    <row r="324" spans="1:6" x14ac:dyDescent="0.25">
      <c r="A324" s="26" t="s">
        <v>264</v>
      </c>
      <c r="B324" s="50">
        <v>3113562.93</v>
      </c>
      <c r="C324" s="50">
        <v>5482689.21</v>
      </c>
      <c r="D324" s="50">
        <v>2369126.2799999998</v>
      </c>
      <c r="E324" s="24"/>
      <c r="F324" s="25"/>
    </row>
    <row r="325" spans="1:6" x14ac:dyDescent="0.25">
      <c r="A325" s="26" t="s">
        <v>265</v>
      </c>
      <c r="B325" s="50">
        <v>480280</v>
      </c>
      <c r="C325" s="50">
        <v>0</v>
      </c>
      <c r="D325" s="50">
        <v>-480280</v>
      </c>
      <c r="E325" s="24"/>
      <c r="F325" s="25"/>
    </row>
    <row r="326" spans="1:6" x14ac:dyDescent="0.25">
      <c r="A326" s="26" t="s">
        <v>266</v>
      </c>
      <c r="B326" s="50">
        <v>1288427.8600000001</v>
      </c>
      <c r="C326" s="50">
        <v>1288427.8600000001</v>
      </c>
      <c r="D326" s="50">
        <v>0</v>
      </c>
      <c r="E326" s="24"/>
      <c r="F326" s="25"/>
    </row>
    <row r="327" spans="1:6" x14ac:dyDescent="0.25">
      <c r="A327" s="26" t="s">
        <v>267</v>
      </c>
      <c r="B327" s="50">
        <v>9507207.0500000007</v>
      </c>
      <c r="C327" s="50">
        <v>9987487.0500000007</v>
      </c>
      <c r="D327" s="50">
        <v>480280</v>
      </c>
      <c r="E327" s="24"/>
      <c r="F327" s="25"/>
    </row>
    <row r="328" spans="1:6" x14ac:dyDescent="0.25">
      <c r="A328" s="26" t="s">
        <v>268</v>
      </c>
      <c r="B328" s="50">
        <v>103352909.43000001</v>
      </c>
      <c r="C328" s="50">
        <v>103352909.43000001</v>
      </c>
      <c r="D328" s="50">
        <v>0</v>
      </c>
      <c r="E328" s="24"/>
      <c r="F328" s="25"/>
    </row>
    <row r="329" spans="1:6" x14ac:dyDescent="0.25">
      <c r="A329" s="26" t="s">
        <v>269</v>
      </c>
      <c r="B329" s="50">
        <v>32303281.140000001</v>
      </c>
      <c r="C329" s="50">
        <v>35416844.07</v>
      </c>
      <c r="D329" s="50">
        <v>3113562.93</v>
      </c>
      <c r="E329" s="24"/>
      <c r="F329" s="25"/>
    </row>
    <row r="330" spans="1:6" x14ac:dyDescent="0.25">
      <c r="A330" s="26" t="s">
        <v>270</v>
      </c>
      <c r="B330" s="50">
        <v>-768106</v>
      </c>
      <c r="C330" s="50">
        <v>-768106</v>
      </c>
      <c r="D330" s="50">
        <v>0</v>
      </c>
      <c r="E330" s="24"/>
      <c r="F330" s="25"/>
    </row>
    <row r="331" spans="1:6" ht="13" x14ac:dyDescent="0.3">
      <c r="A331" s="68"/>
      <c r="B331" s="29"/>
      <c r="C331" s="29"/>
      <c r="D331" s="29"/>
      <c r="E331" s="30"/>
      <c r="F331" s="41"/>
    </row>
    <row r="332" spans="1:6" ht="13" x14ac:dyDescent="0.3">
      <c r="B332" s="32">
        <f>+B322</f>
        <v>149201174.98000002</v>
      </c>
      <c r="C332" s="32">
        <f>+C322</f>
        <v>154683864.19</v>
      </c>
      <c r="D332" s="32">
        <f>+D322</f>
        <v>5482689.21</v>
      </c>
      <c r="E332" s="102"/>
      <c r="F332" s="103"/>
    </row>
    <row r="335" spans="1:6" ht="27" customHeight="1" x14ac:dyDescent="0.25">
      <c r="A335" s="107" t="s">
        <v>271</v>
      </c>
      <c r="B335" s="108" t="s">
        <v>57</v>
      </c>
      <c r="C335" s="19" t="s">
        <v>58</v>
      </c>
      <c r="D335" s="19" t="s">
        <v>261</v>
      </c>
      <c r="E335" s="126" t="s">
        <v>144</v>
      </c>
    </row>
    <row r="336" spans="1:6" ht="13" x14ac:dyDescent="0.3">
      <c r="A336" s="20" t="s">
        <v>272</v>
      </c>
      <c r="B336" s="44">
        <v>-8149543.5999999996</v>
      </c>
      <c r="C336" s="109">
        <v>20624754.07</v>
      </c>
      <c r="D336" s="109">
        <v>28774297.670000002</v>
      </c>
      <c r="E336" s="21"/>
    </row>
    <row r="337" spans="1:5" ht="13" x14ac:dyDescent="0.3">
      <c r="A337" s="22" t="s">
        <v>273</v>
      </c>
      <c r="B337" s="49">
        <f>SUM(B338:B354)</f>
        <v>-29106555.229999997</v>
      </c>
      <c r="C337" s="49">
        <f t="shared" ref="C337:D337" si="1">SUM(C338:C354)</f>
        <v>-36161238.459999986</v>
      </c>
      <c r="D337" s="49">
        <f t="shared" si="1"/>
        <v>-7054683.2300000004</v>
      </c>
      <c r="E337" s="24"/>
    </row>
    <row r="338" spans="1:5" x14ac:dyDescent="0.25">
      <c r="A338" s="39" t="s">
        <v>274</v>
      </c>
      <c r="B338" s="47">
        <v>-136518.74</v>
      </c>
      <c r="C338" s="50">
        <v>-136518.74</v>
      </c>
      <c r="D338" s="50">
        <v>0</v>
      </c>
      <c r="E338" s="24"/>
    </row>
    <row r="339" spans="1:5" x14ac:dyDescent="0.25">
      <c r="A339" s="39" t="s">
        <v>275</v>
      </c>
      <c r="B339" s="47">
        <v>-764801.56</v>
      </c>
      <c r="C339" s="50">
        <v>-764801.56</v>
      </c>
      <c r="D339" s="50">
        <v>0</v>
      </c>
      <c r="E339" s="24"/>
    </row>
    <row r="340" spans="1:5" x14ac:dyDescent="0.25">
      <c r="A340" s="39" t="s">
        <v>276</v>
      </c>
      <c r="B340" s="47">
        <v>-6593916.1699999999</v>
      </c>
      <c r="C340" s="50">
        <v>-6593916.1699999999</v>
      </c>
      <c r="D340" s="50">
        <v>0</v>
      </c>
      <c r="E340" s="24"/>
    </row>
    <row r="341" spans="1:5" x14ac:dyDescent="0.25">
      <c r="A341" s="39" t="s">
        <v>277</v>
      </c>
      <c r="B341" s="47">
        <v>-4528805.42</v>
      </c>
      <c r="C341" s="50">
        <v>-4528805.42</v>
      </c>
      <c r="D341" s="50">
        <v>0</v>
      </c>
      <c r="E341" s="24"/>
    </row>
    <row r="342" spans="1:5" x14ac:dyDescent="0.25">
      <c r="A342" s="39" t="s">
        <v>278</v>
      </c>
      <c r="B342" s="47">
        <v>-2740666.59</v>
      </c>
      <c r="C342" s="50">
        <v>-2740666.59</v>
      </c>
      <c r="D342" s="50">
        <v>0</v>
      </c>
      <c r="E342" s="24"/>
    </row>
    <row r="343" spans="1:5" x14ac:dyDescent="0.25">
      <c r="A343" s="39" t="s">
        <v>279</v>
      </c>
      <c r="B343" s="47">
        <v>-249971.1</v>
      </c>
      <c r="C343" s="50">
        <v>-249971.1</v>
      </c>
      <c r="D343" s="50">
        <v>0</v>
      </c>
      <c r="E343" s="24"/>
    </row>
    <row r="344" spans="1:5" x14ac:dyDescent="0.25">
      <c r="A344" s="39" t="s">
        <v>280</v>
      </c>
      <c r="B344" s="47">
        <v>-12248727.65</v>
      </c>
      <c r="C344" s="50">
        <v>-12248727.65</v>
      </c>
      <c r="D344" s="50">
        <v>0</v>
      </c>
      <c r="E344" s="24"/>
    </row>
    <row r="345" spans="1:5" x14ac:dyDescent="0.25">
      <c r="A345" s="39" t="s">
        <v>281</v>
      </c>
      <c r="B345" s="47">
        <v>-8158543.1799999997</v>
      </c>
      <c r="C345" s="50">
        <v>-8158543.1799999997</v>
      </c>
      <c r="D345" s="50">
        <v>0</v>
      </c>
      <c r="E345" s="24"/>
    </row>
    <row r="346" spans="1:5" x14ac:dyDescent="0.25">
      <c r="A346" s="39" t="s">
        <v>282</v>
      </c>
      <c r="B346" s="47">
        <v>-9831647.2799999993</v>
      </c>
      <c r="C346" s="50">
        <v>-9831647.2799999993</v>
      </c>
      <c r="D346" s="50">
        <v>0</v>
      </c>
      <c r="E346" s="24"/>
    </row>
    <row r="347" spans="1:5" x14ac:dyDescent="0.25">
      <c r="A347" s="39" t="s">
        <v>283</v>
      </c>
      <c r="B347" s="47">
        <v>-10910398.939999999</v>
      </c>
      <c r="C347" s="50">
        <v>-10910398.939999999</v>
      </c>
      <c r="D347" s="50">
        <v>0</v>
      </c>
      <c r="E347" s="24"/>
    </row>
    <row r="348" spans="1:5" x14ac:dyDescent="0.25">
      <c r="A348" s="39" t="s">
        <v>284</v>
      </c>
      <c r="B348" s="47">
        <v>-16327444.25</v>
      </c>
      <c r="C348" s="50">
        <v>-16327444.25</v>
      </c>
      <c r="D348" s="50">
        <v>0</v>
      </c>
      <c r="E348" s="24"/>
    </row>
    <row r="349" spans="1:5" x14ac:dyDescent="0.25">
      <c r="A349" s="39" t="s">
        <v>285</v>
      </c>
      <c r="B349" s="47">
        <v>0</v>
      </c>
      <c r="C349" s="50">
        <v>-14260029.57</v>
      </c>
      <c r="D349" s="50">
        <v>-14260029.57</v>
      </c>
      <c r="E349" s="24"/>
    </row>
    <row r="350" spans="1:5" x14ac:dyDescent="0.25">
      <c r="A350" s="39" t="s">
        <v>286</v>
      </c>
      <c r="B350" s="47">
        <v>802011.37</v>
      </c>
      <c r="C350" s="50">
        <v>802011.37</v>
      </c>
      <c r="D350" s="50">
        <v>0</v>
      </c>
      <c r="E350" s="24"/>
    </row>
    <row r="351" spans="1:5" x14ac:dyDescent="0.25">
      <c r="A351" s="39" t="s">
        <v>287</v>
      </c>
      <c r="B351" s="47">
        <v>47484.6</v>
      </c>
      <c r="C351" s="50">
        <v>47484.6</v>
      </c>
      <c r="D351" s="50">
        <v>0</v>
      </c>
      <c r="E351" s="24"/>
    </row>
    <row r="352" spans="1:5" x14ac:dyDescent="0.25">
      <c r="A352" s="39" t="s">
        <v>288</v>
      </c>
      <c r="B352" s="47">
        <v>42535389.68</v>
      </c>
      <c r="C352" s="50">
        <v>42535389.68</v>
      </c>
      <c r="D352" s="50">
        <v>0</v>
      </c>
      <c r="E352" s="24"/>
    </row>
    <row r="353" spans="1:5" x14ac:dyDescent="0.25">
      <c r="A353" s="39" t="s">
        <v>289</v>
      </c>
      <c r="B353" s="47">
        <v>0</v>
      </c>
      <c r="C353" s="50">
        <v>7199117</v>
      </c>
      <c r="D353" s="50">
        <v>7199117</v>
      </c>
      <c r="E353" s="24"/>
    </row>
    <row r="354" spans="1:5" x14ac:dyDescent="0.25">
      <c r="A354" s="51" t="s">
        <v>290</v>
      </c>
      <c r="B354" s="53">
        <v>0</v>
      </c>
      <c r="C354" s="29">
        <v>6229.34</v>
      </c>
      <c r="D354" s="29">
        <v>6229.34</v>
      </c>
      <c r="E354" s="30"/>
    </row>
    <row r="355" spans="1:5" ht="13" x14ac:dyDescent="0.3">
      <c r="B355" s="32">
        <f>+B337+B336</f>
        <v>-37256098.829999998</v>
      </c>
      <c r="C355" s="32">
        <f>+C337+C336</f>
        <v>-15536484.389999986</v>
      </c>
      <c r="D355" s="32">
        <f>+D337+D336</f>
        <v>21719614.440000001</v>
      </c>
      <c r="E355" s="58"/>
    </row>
    <row r="357" spans="1:5" ht="13" x14ac:dyDescent="0.3">
      <c r="A357" s="13" t="s">
        <v>291</v>
      </c>
    </row>
    <row r="359" spans="1:5" ht="30.75" customHeight="1" x14ac:dyDescent="0.25">
      <c r="A359" s="107" t="s">
        <v>292</v>
      </c>
      <c r="B359" s="108" t="s">
        <v>57</v>
      </c>
      <c r="C359" s="19" t="s">
        <v>58</v>
      </c>
      <c r="D359" s="19" t="s">
        <v>59</v>
      </c>
    </row>
    <row r="360" spans="1:5" ht="13" x14ac:dyDescent="0.3">
      <c r="A360" s="20" t="s">
        <v>293</v>
      </c>
      <c r="B360" s="37"/>
      <c r="C360" s="37"/>
      <c r="D360" s="37"/>
    </row>
    <row r="361" spans="1:5" ht="13" x14ac:dyDescent="0.3">
      <c r="A361" s="22" t="s">
        <v>294</v>
      </c>
      <c r="B361" s="49">
        <f>SUM(B362:B366)</f>
        <v>16761920.489999996</v>
      </c>
      <c r="C361" s="49">
        <f>SUM(C362:C366)</f>
        <v>28348541.930000003</v>
      </c>
      <c r="D361" s="49">
        <f>SUM(D362:D366)</f>
        <v>11586621.439999999</v>
      </c>
    </row>
    <row r="362" spans="1:5" x14ac:dyDescent="0.25">
      <c r="A362" s="39" t="s">
        <v>295</v>
      </c>
      <c r="B362" s="47">
        <v>12024106.779999999</v>
      </c>
      <c r="C362" s="47">
        <v>18516697.960000001</v>
      </c>
      <c r="D362" s="47">
        <v>6492591.1799999997</v>
      </c>
    </row>
    <row r="363" spans="1:5" x14ac:dyDescent="0.25">
      <c r="A363" s="39" t="s">
        <v>296</v>
      </c>
      <c r="B363" s="47">
        <v>4587087.0199999996</v>
      </c>
      <c r="C363" s="47">
        <v>7337260.1699999999</v>
      </c>
      <c r="D363" s="47">
        <v>2750173.15</v>
      </c>
    </row>
    <row r="364" spans="1:5" x14ac:dyDescent="0.25">
      <c r="A364" s="39" t="s">
        <v>297</v>
      </c>
      <c r="B364" s="47">
        <v>67941.539999999994</v>
      </c>
      <c r="C364" s="47">
        <v>1172352.3</v>
      </c>
      <c r="D364" s="47">
        <v>1104410.76</v>
      </c>
    </row>
    <row r="365" spans="1:5" x14ac:dyDescent="0.25">
      <c r="A365" s="39" t="s">
        <v>298</v>
      </c>
      <c r="B365" s="47">
        <v>52973.279999999999</v>
      </c>
      <c r="C365" s="47">
        <v>532220.56999999995</v>
      </c>
      <c r="D365" s="47">
        <v>479247.29</v>
      </c>
    </row>
    <row r="366" spans="1:5" x14ac:dyDescent="0.25">
      <c r="A366" s="39" t="s">
        <v>299</v>
      </c>
      <c r="B366" s="47">
        <v>29811.87</v>
      </c>
      <c r="C366" s="47">
        <v>790010.93</v>
      </c>
      <c r="D366" s="47">
        <v>760199.06</v>
      </c>
    </row>
    <row r="367" spans="1:5" x14ac:dyDescent="0.25">
      <c r="A367" s="51"/>
      <c r="B367" s="29"/>
      <c r="C367" s="29"/>
      <c r="D367" s="29"/>
    </row>
    <row r="368" spans="1:5" ht="13" x14ac:dyDescent="0.3">
      <c r="A368" s="93"/>
      <c r="B368" s="32">
        <f>+B361+B360</f>
        <v>16761920.489999996</v>
      </c>
      <c r="C368" s="32">
        <f>+C361+C360</f>
        <v>28348541.930000003</v>
      </c>
      <c r="D368" s="32">
        <f>+D361+D360</f>
        <v>11586621.439999999</v>
      </c>
    </row>
    <row r="371" spans="1:4" ht="24" customHeight="1" x14ac:dyDescent="0.25">
      <c r="A371" s="107" t="s">
        <v>300</v>
      </c>
      <c r="B371" s="108" t="s">
        <v>59</v>
      </c>
      <c r="C371" s="19" t="s">
        <v>301</v>
      </c>
      <c r="D371" s="10"/>
    </row>
    <row r="372" spans="1:4" ht="13" x14ac:dyDescent="0.3">
      <c r="A372" s="20" t="s">
        <v>302</v>
      </c>
      <c r="B372" s="38"/>
      <c r="C372" s="21"/>
      <c r="D372" s="57"/>
    </row>
    <row r="373" spans="1:4" ht="13" x14ac:dyDescent="0.3">
      <c r="A373" s="22" t="s">
        <v>303</v>
      </c>
      <c r="B373" s="127">
        <f>SUM(B374)</f>
        <v>0</v>
      </c>
      <c r="C373" s="128">
        <f>SUM(C374)</f>
        <v>0</v>
      </c>
      <c r="D373" s="57"/>
    </row>
    <row r="374" spans="1:4" x14ac:dyDescent="0.25">
      <c r="A374" s="39" t="s">
        <v>304</v>
      </c>
      <c r="B374" s="25">
        <v>0</v>
      </c>
      <c r="C374" s="129">
        <f>+B374/$B$388</f>
        <v>0</v>
      </c>
      <c r="D374" s="57"/>
    </row>
    <row r="375" spans="1:4" ht="13" x14ac:dyDescent="0.3">
      <c r="A375" s="22" t="s">
        <v>64</v>
      </c>
      <c r="B375" s="49">
        <f>SUM(B376:B385)</f>
        <v>1455814.67</v>
      </c>
      <c r="C375" s="128">
        <f>SUM(C376:C385)</f>
        <v>1</v>
      </c>
      <c r="D375" s="57"/>
    </row>
    <row r="376" spans="1:4" x14ac:dyDescent="0.25">
      <c r="A376" s="24" t="s">
        <v>305</v>
      </c>
      <c r="B376" s="47">
        <v>10093.58</v>
      </c>
      <c r="C376" s="129">
        <f>+B376/$B$388</f>
        <v>6.9332863639847784E-3</v>
      </c>
      <c r="D376" s="57"/>
    </row>
    <row r="377" spans="1:4" x14ac:dyDescent="0.25">
      <c r="A377" s="24" t="s">
        <v>306</v>
      </c>
      <c r="B377" s="47">
        <v>-5066.13</v>
      </c>
      <c r="C377" s="129">
        <f t="shared" ref="C377:C385" si="2">+B377/$B$388</f>
        <v>-3.4799278399907868E-3</v>
      </c>
      <c r="D377" s="57"/>
    </row>
    <row r="378" spans="1:4" x14ac:dyDescent="0.25">
      <c r="A378" s="24" t="s">
        <v>307</v>
      </c>
      <c r="B378" s="47">
        <v>90064.12</v>
      </c>
      <c r="C378" s="129">
        <f t="shared" si="2"/>
        <v>6.1865099903135337E-2</v>
      </c>
      <c r="D378" s="57"/>
    </row>
    <row r="379" spans="1:4" x14ac:dyDescent="0.25">
      <c r="A379" s="24" t="s">
        <v>308</v>
      </c>
      <c r="B379" s="47">
        <v>-275547.76</v>
      </c>
      <c r="C379" s="129">
        <f t="shared" si="2"/>
        <v>-0.18927392729185785</v>
      </c>
      <c r="D379" s="57"/>
    </row>
    <row r="380" spans="1:4" x14ac:dyDescent="0.25">
      <c r="A380" s="24" t="s">
        <v>309</v>
      </c>
      <c r="B380" s="47">
        <v>468.92</v>
      </c>
      <c r="C380" s="129">
        <f t="shared" si="2"/>
        <v>3.2210143891461135E-4</v>
      </c>
      <c r="D380" s="57"/>
    </row>
    <row r="381" spans="1:4" x14ac:dyDescent="0.25">
      <c r="A381" s="24" t="s">
        <v>310</v>
      </c>
      <c r="B381" s="47">
        <v>114250.08</v>
      </c>
      <c r="C381" s="129">
        <f t="shared" si="2"/>
        <v>7.8478450831931792E-2</v>
      </c>
      <c r="D381" s="57"/>
    </row>
    <row r="382" spans="1:4" x14ac:dyDescent="0.25">
      <c r="A382" s="24" t="s">
        <v>311</v>
      </c>
      <c r="B382" s="47">
        <v>-112815</v>
      </c>
      <c r="C382" s="129">
        <f t="shared" si="2"/>
        <v>-7.7492693489618431E-2</v>
      </c>
      <c r="D382" s="57"/>
    </row>
    <row r="383" spans="1:4" x14ac:dyDescent="0.25">
      <c r="A383" s="24" t="s">
        <v>312</v>
      </c>
      <c r="B383" s="47">
        <v>134366.85999999999</v>
      </c>
      <c r="C383" s="129">
        <f t="shared" si="2"/>
        <v>9.2296679494238087E-2</v>
      </c>
      <c r="D383" s="57"/>
    </row>
    <row r="384" spans="1:4" x14ac:dyDescent="0.25">
      <c r="A384" s="24" t="s">
        <v>313</v>
      </c>
      <c r="B384" s="47">
        <v>1500000</v>
      </c>
      <c r="C384" s="129">
        <f t="shared" si="2"/>
        <v>1.0303509305892624</v>
      </c>
      <c r="D384" s="57"/>
    </row>
    <row r="385" spans="1:6" x14ac:dyDescent="0.25">
      <c r="A385" s="24"/>
      <c r="B385" s="47"/>
      <c r="C385" s="129">
        <f t="shared" si="2"/>
        <v>0</v>
      </c>
      <c r="D385" s="57"/>
    </row>
    <row r="386" spans="1:6" ht="13" x14ac:dyDescent="0.3">
      <c r="A386" s="22" t="s">
        <v>314</v>
      </c>
      <c r="B386" s="47"/>
      <c r="C386" s="24"/>
      <c r="D386" s="57"/>
      <c r="E386" s="10"/>
      <c r="F386" s="10"/>
    </row>
    <row r="387" spans="1:6" ht="13" x14ac:dyDescent="0.3">
      <c r="A387" s="28"/>
      <c r="B387" s="53"/>
      <c r="C387" s="30"/>
      <c r="D387" s="57"/>
      <c r="E387" s="10"/>
      <c r="F387" s="10"/>
    </row>
    <row r="388" spans="1:6" ht="13" x14ac:dyDescent="0.3">
      <c r="A388" s="31"/>
      <c r="B388" s="32">
        <f>+B372+B373+B375+B386</f>
        <v>1455814.67</v>
      </c>
      <c r="C388" s="124">
        <f>+C372+C373+C375+C386</f>
        <v>1</v>
      </c>
      <c r="D388" s="57"/>
      <c r="E388" s="10"/>
      <c r="F388" s="10"/>
    </row>
    <row r="389" spans="1:6" x14ac:dyDescent="0.25">
      <c r="D389" s="10"/>
      <c r="E389" s="10"/>
      <c r="F389" s="10"/>
    </row>
    <row r="390" spans="1:6" x14ac:dyDescent="0.25">
      <c r="D390" s="10"/>
      <c r="E390" s="10"/>
      <c r="F390" s="10"/>
    </row>
    <row r="391" spans="1:6" ht="24" customHeight="1" x14ac:dyDescent="0.25">
      <c r="A391" s="107" t="s">
        <v>315</v>
      </c>
      <c r="B391" s="108" t="s">
        <v>57</v>
      </c>
      <c r="C391" s="19" t="s">
        <v>58</v>
      </c>
      <c r="D391" s="10"/>
    </row>
    <row r="392" spans="1:6" ht="13" x14ac:dyDescent="0.3">
      <c r="A392" s="37" t="s">
        <v>316</v>
      </c>
      <c r="B392" s="43">
        <v>6047115.6800000006</v>
      </c>
      <c r="C392" s="43">
        <v>1198.6000000000001</v>
      </c>
      <c r="D392" s="10"/>
      <c r="E392" s="10"/>
      <c r="F392" s="10"/>
    </row>
    <row r="393" spans="1:6" x14ac:dyDescent="0.25">
      <c r="A393" s="130" t="s">
        <v>317</v>
      </c>
      <c r="B393" s="50">
        <v>6047113.8100000005</v>
      </c>
      <c r="C393" s="50">
        <v>1196.47</v>
      </c>
      <c r="D393" s="10"/>
      <c r="E393" s="10"/>
      <c r="F393" s="10"/>
    </row>
    <row r="394" spans="1:6" x14ac:dyDescent="0.25">
      <c r="A394" s="130" t="s">
        <v>318</v>
      </c>
      <c r="B394" s="50">
        <v>0</v>
      </c>
      <c r="C394" s="50">
        <v>0</v>
      </c>
      <c r="D394" s="10"/>
      <c r="E394" s="10"/>
      <c r="F394" s="10"/>
    </row>
    <row r="395" spans="1:6" x14ac:dyDescent="0.25">
      <c r="A395" s="130" t="s">
        <v>319</v>
      </c>
      <c r="B395" s="50">
        <v>0</v>
      </c>
      <c r="C395" s="50">
        <v>0</v>
      </c>
      <c r="D395" s="10"/>
      <c r="E395" s="10"/>
      <c r="F395" s="10"/>
    </row>
    <row r="396" spans="1:6" x14ac:dyDescent="0.25">
      <c r="A396" s="130" t="s">
        <v>320</v>
      </c>
      <c r="B396" s="50">
        <v>2300.86</v>
      </c>
      <c r="C396" s="50">
        <v>0</v>
      </c>
      <c r="D396" s="10"/>
      <c r="E396" s="10"/>
      <c r="F396" s="10"/>
    </row>
    <row r="397" spans="1:6" x14ac:dyDescent="0.25">
      <c r="A397" s="130" t="s">
        <v>321</v>
      </c>
      <c r="B397" s="50">
        <v>0</v>
      </c>
      <c r="C397" s="50">
        <v>0</v>
      </c>
      <c r="D397" s="10"/>
      <c r="E397" s="10"/>
      <c r="F397" s="10"/>
    </row>
    <row r="398" spans="1:6" x14ac:dyDescent="0.25">
      <c r="A398" s="130" t="s">
        <v>322</v>
      </c>
      <c r="B398" s="50">
        <v>6044483.0499999998</v>
      </c>
      <c r="C398" s="50">
        <v>0</v>
      </c>
      <c r="D398" s="10"/>
      <c r="E398" s="10"/>
      <c r="F398" s="10"/>
    </row>
    <row r="399" spans="1:6" x14ac:dyDescent="0.25">
      <c r="A399" s="130" t="s">
        <v>323</v>
      </c>
      <c r="B399" s="50">
        <v>0</v>
      </c>
      <c r="C399" s="50">
        <v>0</v>
      </c>
      <c r="D399" s="10"/>
      <c r="E399" s="10"/>
      <c r="F399" s="10"/>
    </row>
    <row r="400" spans="1:6" x14ac:dyDescent="0.25">
      <c r="A400" s="130" t="s">
        <v>324</v>
      </c>
      <c r="B400" s="50">
        <v>329.9</v>
      </c>
      <c r="C400" s="50">
        <v>0</v>
      </c>
      <c r="D400" s="10"/>
      <c r="E400" s="10"/>
      <c r="F400" s="10"/>
    </row>
    <row r="401" spans="1:6" x14ac:dyDescent="0.25">
      <c r="A401" s="130" t="s">
        <v>325</v>
      </c>
      <c r="B401" s="50">
        <v>0</v>
      </c>
      <c r="C401" s="50">
        <v>1196.47</v>
      </c>
      <c r="D401" s="10"/>
      <c r="E401" s="10"/>
      <c r="F401" s="10"/>
    </row>
    <row r="402" spans="1:6" x14ac:dyDescent="0.25">
      <c r="A402" s="130" t="s">
        <v>326</v>
      </c>
      <c r="B402" s="50">
        <v>0</v>
      </c>
      <c r="C402" s="50">
        <v>0</v>
      </c>
      <c r="D402" s="10"/>
      <c r="E402" s="10"/>
      <c r="F402" s="10"/>
    </row>
    <row r="403" spans="1:6" x14ac:dyDescent="0.25">
      <c r="A403" s="130" t="s">
        <v>327</v>
      </c>
      <c r="B403" s="50">
        <v>0</v>
      </c>
      <c r="C403" s="50">
        <v>0</v>
      </c>
      <c r="D403" s="10"/>
      <c r="E403" s="10"/>
      <c r="F403" s="10"/>
    </row>
    <row r="404" spans="1:6" x14ac:dyDescent="0.25">
      <c r="A404" s="130" t="s">
        <v>328</v>
      </c>
      <c r="B404" s="50">
        <v>0</v>
      </c>
      <c r="C404" s="50">
        <v>0</v>
      </c>
      <c r="D404" s="10"/>
      <c r="E404" s="10"/>
      <c r="F404" s="10"/>
    </row>
    <row r="405" spans="1:6" x14ac:dyDescent="0.25">
      <c r="A405" s="130" t="s">
        <v>329</v>
      </c>
      <c r="B405" s="50">
        <v>0</v>
      </c>
      <c r="C405" s="50">
        <v>0</v>
      </c>
      <c r="D405" s="10"/>
      <c r="E405" s="10"/>
      <c r="F405" s="10"/>
    </row>
    <row r="406" spans="1:6" x14ac:dyDescent="0.25">
      <c r="A406" s="130" t="s">
        <v>330</v>
      </c>
      <c r="B406" s="50">
        <v>0</v>
      </c>
      <c r="C406" s="50">
        <v>0</v>
      </c>
      <c r="D406" s="10"/>
      <c r="E406" s="10"/>
      <c r="F406" s="10"/>
    </row>
    <row r="407" spans="1:6" x14ac:dyDescent="0.25">
      <c r="A407" s="130" t="s">
        <v>331</v>
      </c>
      <c r="B407" s="50">
        <v>0</v>
      </c>
      <c r="C407" s="50">
        <v>0</v>
      </c>
      <c r="D407" s="10"/>
      <c r="E407" s="10"/>
      <c r="F407" s="10"/>
    </row>
    <row r="408" spans="1:6" x14ac:dyDescent="0.25">
      <c r="A408" s="130" t="s">
        <v>332</v>
      </c>
      <c r="B408" s="50">
        <v>0</v>
      </c>
      <c r="C408" s="50">
        <v>0</v>
      </c>
      <c r="D408" s="10"/>
      <c r="E408" s="10"/>
      <c r="F408" s="10"/>
    </row>
    <row r="409" spans="1:6" x14ac:dyDescent="0.25">
      <c r="A409" s="130" t="s">
        <v>333</v>
      </c>
      <c r="B409" s="50">
        <v>0</v>
      </c>
      <c r="C409" s="50">
        <v>0</v>
      </c>
      <c r="D409" s="10"/>
      <c r="E409" s="10"/>
      <c r="F409" s="10"/>
    </row>
    <row r="410" spans="1:6" x14ac:dyDescent="0.25">
      <c r="A410" s="130" t="s">
        <v>334</v>
      </c>
      <c r="B410" s="50">
        <v>0</v>
      </c>
      <c r="C410" s="50">
        <v>0</v>
      </c>
      <c r="D410" s="10"/>
      <c r="E410" s="10"/>
      <c r="F410" s="10"/>
    </row>
    <row r="411" spans="1:6" x14ac:dyDescent="0.25">
      <c r="A411" s="130" t="s">
        <v>335</v>
      </c>
      <c r="B411" s="50">
        <v>0</v>
      </c>
      <c r="C411" s="50">
        <v>0</v>
      </c>
      <c r="D411" s="10"/>
      <c r="E411" s="10"/>
      <c r="F411" s="10"/>
    </row>
    <row r="412" spans="1:6" x14ac:dyDescent="0.25">
      <c r="A412" s="130" t="s">
        <v>336</v>
      </c>
      <c r="B412" s="50">
        <v>0</v>
      </c>
      <c r="C412" s="50">
        <v>0</v>
      </c>
      <c r="D412" s="10"/>
      <c r="E412" s="10"/>
      <c r="F412" s="10"/>
    </row>
    <row r="413" spans="1:6" x14ac:dyDescent="0.25">
      <c r="A413" s="130" t="s">
        <v>337</v>
      </c>
      <c r="B413" s="50">
        <v>0</v>
      </c>
      <c r="C413" s="50">
        <v>0</v>
      </c>
      <c r="D413" s="10"/>
      <c r="E413" s="10"/>
      <c r="F413" s="10"/>
    </row>
    <row r="414" spans="1:6" x14ac:dyDescent="0.25">
      <c r="A414" s="130" t="s">
        <v>338</v>
      </c>
      <c r="B414" s="50">
        <v>0</v>
      </c>
      <c r="C414" s="50">
        <v>0</v>
      </c>
      <c r="D414" s="10"/>
      <c r="E414" s="10"/>
      <c r="F414" s="10"/>
    </row>
    <row r="415" spans="1:6" x14ac:dyDescent="0.25">
      <c r="A415" s="130" t="s">
        <v>339</v>
      </c>
      <c r="B415" s="50">
        <v>1.87</v>
      </c>
      <c r="C415" s="50">
        <v>3.1</v>
      </c>
      <c r="D415" s="10"/>
      <c r="E415" s="10"/>
      <c r="F415" s="10"/>
    </row>
    <row r="416" spans="1:6" x14ac:dyDescent="0.25">
      <c r="A416" s="130" t="s">
        <v>340</v>
      </c>
      <c r="B416" s="50">
        <v>0</v>
      </c>
      <c r="C416" s="50">
        <v>0</v>
      </c>
      <c r="D416" s="10"/>
      <c r="E416" s="10"/>
      <c r="F416" s="10"/>
    </row>
    <row r="417" spans="1:6" x14ac:dyDescent="0.25">
      <c r="A417" s="130" t="s">
        <v>341</v>
      </c>
      <c r="B417" s="50">
        <v>0</v>
      </c>
      <c r="C417" s="50">
        <v>0</v>
      </c>
      <c r="D417" s="10"/>
      <c r="E417" s="10"/>
      <c r="F417" s="10"/>
    </row>
    <row r="418" spans="1:6" x14ac:dyDescent="0.25">
      <c r="A418" s="130" t="s">
        <v>342</v>
      </c>
      <c r="B418" s="50">
        <v>0</v>
      </c>
      <c r="C418" s="50">
        <v>0</v>
      </c>
      <c r="D418" s="10"/>
      <c r="E418" s="10"/>
      <c r="F418" s="10"/>
    </row>
    <row r="419" spans="1:6" x14ac:dyDescent="0.25">
      <c r="A419" s="130" t="s">
        <v>343</v>
      </c>
      <c r="B419" s="50">
        <v>0</v>
      </c>
      <c r="C419" s="50">
        <v>0</v>
      </c>
      <c r="D419" s="10"/>
      <c r="E419" s="10"/>
      <c r="F419" s="10"/>
    </row>
    <row r="420" spans="1:6" x14ac:dyDescent="0.25">
      <c r="A420" s="130" t="s">
        <v>344</v>
      </c>
      <c r="B420" s="50">
        <v>0</v>
      </c>
      <c r="C420" s="50">
        <v>0</v>
      </c>
      <c r="D420" s="10"/>
      <c r="E420" s="10"/>
      <c r="F420" s="10"/>
    </row>
    <row r="421" spans="1:6" x14ac:dyDescent="0.25">
      <c r="A421" s="130" t="s">
        <v>345</v>
      </c>
      <c r="B421" s="50">
        <v>0</v>
      </c>
      <c r="C421" s="50">
        <v>0</v>
      </c>
      <c r="D421" s="10"/>
      <c r="E421" s="10"/>
      <c r="F421" s="10"/>
    </row>
    <row r="422" spans="1:6" x14ac:dyDescent="0.25">
      <c r="A422" s="130" t="s">
        <v>346</v>
      </c>
      <c r="B422" s="50">
        <v>0</v>
      </c>
      <c r="C422" s="50">
        <v>0</v>
      </c>
      <c r="D422" s="10"/>
      <c r="E422" s="10"/>
      <c r="F422" s="10"/>
    </row>
    <row r="423" spans="1:6" x14ac:dyDescent="0.25">
      <c r="A423" s="130" t="s">
        <v>347</v>
      </c>
      <c r="B423" s="50">
        <v>1.87</v>
      </c>
      <c r="C423" s="50">
        <v>3.1</v>
      </c>
      <c r="D423" s="10"/>
      <c r="E423" s="10"/>
      <c r="F423" s="10"/>
    </row>
    <row r="424" spans="1:6" ht="13" x14ac:dyDescent="0.3">
      <c r="A424" s="131" t="s">
        <v>348</v>
      </c>
      <c r="B424" s="23">
        <v>0</v>
      </c>
      <c r="C424" s="23">
        <v>0</v>
      </c>
      <c r="D424" s="10"/>
      <c r="E424" s="10"/>
      <c r="F424" s="10"/>
    </row>
    <row r="425" spans="1:6" x14ac:dyDescent="0.25">
      <c r="A425" s="130" t="s">
        <v>349</v>
      </c>
      <c r="B425" s="50">
        <v>0</v>
      </c>
      <c r="C425" s="50">
        <v>0</v>
      </c>
      <c r="D425" s="10"/>
      <c r="E425" s="10"/>
      <c r="F425" s="10"/>
    </row>
    <row r="426" spans="1:6" x14ac:dyDescent="0.25">
      <c r="A426" s="91" t="s">
        <v>350</v>
      </c>
      <c r="B426" s="29">
        <v>0</v>
      </c>
      <c r="C426" s="29">
        <v>0</v>
      </c>
      <c r="D426" s="10"/>
      <c r="E426" s="10"/>
      <c r="F426" s="10"/>
    </row>
    <row r="427" spans="1:6" ht="13" x14ac:dyDescent="0.3">
      <c r="B427" s="32">
        <f>+B424+B392</f>
        <v>6047115.6800000006</v>
      </c>
      <c r="C427" s="32">
        <f>+C424+C392</f>
        <v>1198.6000000000001</v>
      </c>
      <c r="D427" s="10"/>
      <c r="E427" s="10"/>
      <c r="F427" s="10"/>
    </row>
    <row r="428" spans="1:6" x14ac:dyDescent="0.25">
      <c r="D428" s="10"/>
      <c r="E428" s="10"/>
      <c r="F428" s="10"/>
    </row>
    <row r="429" spans="1:6" x14ac:dyDescent="0.25">
      <c r="D429" s="10"/>
      <c r="E429" s="10"/>
      <c r="F429" s="10"/>
    </row>
    <row r="430" spans="1:6" x14ac:dyDescent="0.25">
      <c r="D430" s="10"/>
      <c r="E430" s="10"/>
      <c r="F430" s="10"/>
    </row>
    <row r="431" spans="1:6" ht="13" x14ac:dyDescent="0.3">
      <c r="A431" s="13" t="s">
        <v>351</v>
      </c>
      <c r="E431" s="10"/>
      <c r="F431" s="10"/>
    </row>
    <row r="432" spans="1:6" ht="12" customHeight="1" x14ac:dyDescent="0.3">
      <c r="A432" s="13" t="s">
        <v>352</v>
      </c>
      <c r="E432" s="10"/>
      <c r="F432" s="10"/>
    </row>
    <row r="433" spans="1:6" x14ac:dyDescent="0.25">
      <c r="A433" s="5"/>
      <c r="B433" s="5"/>
      <c r="C433" s="5"/>
      <c r="D433" s="5"/>
      <c r="E433" s="10"/>
      <c r="F433" s="10"/>
    </row>
    <row r="434" spans="1:6" ht="13" x14ac:dyDescent="0.25">
      <c r="A434" s="156" t="s">
        <v>353</v>
      </c>
      <c r="B434" s="157"/>
      <c r="C434" s="157"/>
      <c r="D434" s="158"/>
      <c r="E434" s="10"/>
      <c r="F434" s="10"/>
    </row>
    <row r="435" spans="1:6" ht="13" x14ac:dyDescent="0.25">
      <c r="A435" s="159" t="s">
        <v>354</v>
      </c>
      <c r="B435" s="160"/>
      <c r="C435" s="160"/>
      <c r="D435" s="161"/>
      <c r="E435" s="10"/>
      <c r="F435" s="10"/>
    </row>
    <row r="436" spans="1:6" ht="13" x14ac:dyDescent="0.25">
      <c r="A436" s="162" t="s">
        <v>355</v>
      </c>
      <c r="B436" s="163"/>
      <c r="C436" s="163"/>
      <c r="D436" s="164"/>
      <c r="E436" s="10"/>
      <c r="F436" s="10"/>
    </row>
    <row r="437" spans="1:6" ht="13" x14ac:dyDescent="0.3">
      <c r="A437" s="165" t="s">
        <v>356</v>
      </c>
      <c r="B437" s="166"/>
      <c r="C437" s="132"/>
      <c r="D437" s="133">
        <f>[1]EAI!H28</f>
        <v>101161057.09</v>
      </c>
      <c r="E437" s="10"/>
      <c r="F437" s="10"/>
    </row>
    <row r="438" spans="1:6" x14ac:dyDescent="0.25">
      <c r="A438" s="153"/>
      <c r="B438" s="153"/>
      <c r="C438" s="134"/>
      <c r="D438" s="132"/>
      <c r="E438" s="135"/>
      <c r="F438" s="10"/>
    </row>
    <row r="439" spans="1:6" ht="13" x14ac:dyDescent="0.3">
      <c r="A439" s="171" t="s">
        <v>357</v>
      </c>
      <c r="B439" s="171"/>
      <c r="C439" s="136"/>
      <c r="D439" s="133">
        <f>SUM(C440:C444)</f>
        <v>6.75</v>
      </c>
      <c r="E439" s="10"/>
      <c r="F439" s="10"/>
    </row>
    <row r="440" spans="1:6" x14ac:dyDescent="0.25">
      <c r="A440" s="168" t="s">
        <v>358</v>
      </c>
      <c r="B440" s="168"/>
      <c r="C440" s="137">
        <v>0</v>
      </c>
      <c r="D440" s="138"/>
      <c r="E440" s="10"/>
      <c r="F440" s="10"/>
    </row>
    <row r="441" spans="1:6" x14ac:dyDescent="0.25">
      <c r="A441" s="168" t="s">
        <v>359</v>
      </c>
      <c r="B441" s="168"/>
      <c r="C441" s="137">
        <v>0</v>
      </c>
      <c r="D441" s="138"/>
      <c r="E441" s="10"/>
      <c r="F441" s="10"/>
    </row>
    <row r="442" spans="1:6" x14ac:dyDescent="0.25">
      <c r="A442" s="168" t="s">
        <v>360</v>
      </c>
      <c r="B442" s="168"/>
      <c r="C442" s="137">
        <v>0</v>
      </c>
      <c r="D442" s="138"/>
      <c r="E442" s="10"/>
      <c r="F442" s="10"/>
    </row>
    <row r="443" spans="1:6" x14ac:dyDescent="0.25">
      <c r="A443" s="168" t="s">
        <v>361</v>
      </c>
      <c r="B443" s="168"/>
      <c r="C443" s="137">
        <v>0</v>
      </c>
      <c r="D443" s="138"/>
      <c r="E443" s="10"/>
      <c r="F443" s="10"/>
    </row>
    <row r="444" spans="1:6" x14ac:dyDescent="0.25">
      <c r="A444" s="169" t="s">
        <v>362</v>
      </c>
      <c r="B444" s="170"/>
      <c r="C444" s="139">
        <f>B205</f>
        <v>6.75</v>
      </c>
      <c r="D444" s="138"/>
      <c r="E444" s="10"/>
      <c r="F444" s="10"/>
    </row>
    <row r="445" spans="1:6" x14ac:dyDescent="0.25">
      <c r="A445" s="153"/>
      <c r="B445" s="153"/>
      <c r="C445" s="134"/>
      <c r="D445" s="132"/>
      <c r="E445" s="10"/>
      <c r="F445" s="10"/>
    </row>
    <row r="446" spans="1:6" ht="13" x14ac:dyDescent="0.3">
      <c r="A446" s="171" t="s">
        <v>363</v>
      </c>
      <c r="B446" s="171"/>
      <c r="C446" s="136"/>
      <c r="D446" s="133">
        <f>SUM(C446:C450)</f>
        <v>5482689.21</v>
      </c>
      <c r="E446" s="10"/>
      <c r="F446" s="10"/>
    </row>
    <row r="447" spans="1:6" x14ac:dyDescent="0.25">
      <c r="A447" s="168" t="s">
        <v>364</v>
      </c>
      <c r="B447" s="168"/>
      <c r="C447" s="137">
        <v>0</v>
      </c>
      <c r="D447" s="138"/>
      <c r="E447" s="10"/>
      <c r="F447" s="10"/>
    </row>
    <row r="448" spans="1:6" x14ac:dyDescent="0.25">
      <c r="A448" s="168" t="s">
        <v>365</v>
      </c>
      <c r="B448" s="168"/>
      <c r="C448" s="137">
        <v>0</v>
      </c>
      <c r="D448" s="138"/>
      <c r="E448" s="10"/>
      <c r="F448" s="10"/>
    </row>
    <row r="449" spans="1:6" x14ac:dyDescent="0.25">
      <c r="A449" s="168" t="s">
        <v>366</v>
      </c>
      <c r="B449" s="168"/>
      <c r="C449" s="137">
        <v>0</v>
      </c>
      <c r="D449" s="138"/>
      <c r="E449" s="10"/>
      <c r="F449" s="10"/>
    </row>
    <row r="450" spans="1:6" x14ac:dyDescent="0.25">
      <c r="A450" s="172" t="s">
        <v>367</v>
      </c>
      <c r="B450" s="173"/>
      <c r="C450" s="139">
        <v>5482689.21</v>
      </c>
      <c r="D450" s="140"/>
      <c r="E450" s="141"/>
      <c r="F450" s="10"/>
    </row>
    <row r="451" spans="1:6" x14ac:dyDescent="0.25">
      <c r="A451" s="153"/>
      <c r="B451" s="153"/>
      <c r="C451" s="132"/>
      <c r="D451" s="132"/>
      <c r="E451" s="10"/>
      <c r="F451" s="10"/>
    </row>
    <row r="452" spans="1:6" ht="13" x14ac:dyDescent="0.25">
      <c r="A452" s="167" t="s">
        <v>368</v>
      </c>
      <c r="B452" s="167"/>
      <c r="C452" s="132"/>
      <c r="D452" s="142">
        <f>+D437+D439-D446</f>
        <v>95678374.63000001</v>
      </c>
      <c r="F452" s="10"/>
    </row>
    <row r="453" spans="1:6" x14ac:dyDescent="0.25">
      <c r="A453" s="5"/>
      <c r="B453" s="5"/>
      <c r="C453" s="5"/>
      <c r="D453" s="5"/>
      <c r="E453" s="141"/>
      <c r="F453" s="10"/>
    </row>
    <row r="454" spans="1:6" x14ac:dyDescent="0.25">
      <c r="A454" s="5"/>
      <c r="B454" s="5"/>
      <c r="C454" s="5"/>
      <c r="D454" s="5"/>
      <c r="E454" s="141"/>
      <c r="F454" s="10"/>
    </row>
    <row r="455" spans="1:6" x14ac:dyDescent="0.25">
      <c r="A455" s="5"/>
      <c r="B455" s="5"/>
      <c r="C455" s="5"/>
      <c r="D455" s="5"/>
      <c r="E455" s="141"/>
      <c r="F455" s="10"/>
    </row>
    <row r="456" spans="1:6" x14ac:dyDescent="0.25">
      <c r="E456" s="10"/>
      <c r="F456" s="10"/>
    </row>
    <row r="457" spans="1:6" ht="13" x14ac:dyDescent="0.25">
      <c r="A457" s="156" t="s">
        <v>369</v>
      </c>
      <c r="B457" s="157"/>
      <c r="C457" s="157"/>
      <c r="D457" s="158"/>
      <c r="E457" s="10"/>
      <c r="F457" s="10"/>
    </row>
    <row r="458" spans="1:6" ht="13" x14ac:dyDescent="0.25">
      <c r="A458" s="159" t="str">
        <f>+A435</f>
        <v>Correspondiente del 1 de enero al 30 de septiembre de 2018</v>
      </c>
      <c r="B458" s="160"/>
      <c r="C458" s="160"/>
      <c r="D458" s="161"/>
      <c r="E458" s="10"/>
      <c r="F458" s="10"/>
    </row>
    <row r="459" spans="1:6" ht="13" x14ac:dyDescent="0.25">
      <c r="A459" s="162" t="s">
        <v>355</v>
      </c>
      <c r="B459" s="163"/>
      <c r="C459" s="163"/>
      <c r="D459" s="164"/>
      <c r="E459" s="10"/>
      <c r="F459" s="10"/>
    </row>
    <row r="460" spans="1:6" ht="13" x14ac:dyDescent="0.3">
      <c r="A460" s="165" t="s">
        <v>370</v>
      </c>
      <c r="B460" s="166"/>
      <c r="C460" s="132"/>
      <c r="D460" s="143">
        <f>[1]COG!G49</f>
        <v>76937417.920000002</v>
      </c>
      <c r="E460" s="10"/>
      <c r="F460" s="10"/>
    </row>
    <row r="461" spans="1:6" x14ac:dyDescent="0.25">
      <c r="A461" s="153"/>
      <c r="B461" s="153"/>
      <c r="C461" s="132"/>
      <c r="D461" s="132"/>
      <c r="E461" s="10"/>
      <c r="F461" s="10"/>
    </row>
    <row r="462" spans="1:6" ht="13" x14ac:dyDescent="0.3">
      <c r="A462" s="155" t="s">
        <v>371</v>
      </c>
      <c r="B462" s="155"/>
      <c r="C462" s="136"/>
      <c r="D462" s="143">
        <f>SUM(C463:C480)</f>
        <v>1884996.9300000002</v>
      </c>
      <c r="E462" s="10"/>
      <c r="F462" s="10"/>
    </row>
    <row r="463" spans="1:6" x14ac:dyDescent="0.25">
      <c r="A463" s="151" t="s">
        <v>372</v>
      </c>
      <c r="B463" s="152"/>
      <c r="C463" s="136">
        <v>1636379.99</v>
      </c>
      <c r="D463" s="144"/>
      <c r="E463" s="10"/>
      <c r="F463" s="10"/>
    </row>
    <row r="464" spans="1:6" x14ac:dyDescent="0.25">
      <c r="A464" s="151" t="s">
        <v>373</v>
      </c>
      <c r="B464" s="152"/>
      <c r="C464" s="136">
        <v>114250.08</v>
      </c>
      <c r="D464" s="144"/>
      <c r="E464" s="10"/>
      <c r="F464" s="10"/>
    </row>
    <row r="465" spans="1:6" x14ac:dyDescent="0.25">
      <c r="A465" s="151" t="s">
        <v>374</v>
      </c>
      <c r="B465" s="152"/>
      <c r="C465" s="136">
        <v>0</v>
      </c>
      <c r="D465" s="144"/>
      <c r="E465" s="10"/>
      <c r="F465" s="10"/>
    </row>
    <row r="466" spans="1:6" x14ac:dyDescent="0.25">
      <c r="A466" s="151" t="s">
        <v>375</v>
      </c>
      <c r="B466" s="152"/>
      <c r="C466" s="136">
        <f>[1]COG!G44</f>
        <v>0</v>
      </c>
      <c r="D466" s="144"/>
      <c r="E466" s="10"/>
      <c r="F466" s="10"/>
    </row>
    <row r="467" spans="1:6" x14ac:dyDescent="0.25">
      <c r="A467" s="151" t="s">
        <v>376</v>
      </c>
      <c r="B467" s="152"/>
      <c r="C467" s="136">
        <v>0</v>
      </c>
      <c r="D467" s="144"/>
      <c r="E467" s="10"/>
      <c r="F467" s="10"/>
    </row>
    <row r="468" spans="1:6" x14ac:dyDescent="0.25">
      <c r="A468" s="151" t="s">
        <v>377</v>
      </c>
      <c r="B468" s="152"/>
      <c r="C468" s="136">
        <f>[1]COG!G45</f>
        <v>134366.85999999999</v>
      </c>
      <c r="D468" s="144"/>
      <c r="E468" s="10"/>
      <c r="F468" s="10"/>
    </row>
    <row r="469" spans="1:6" x14ac:dyDescent="0.25">
      <c r="A469" s="151" t="s">
        <v>378</v>
      </c>
      <c r="B469" s="152"/>
      <c r="C469" s="136">
        <v>0</v>
      </c>
      <c r="D469" s="144"/>
      <c r="E469" s="10"/>
      <c r="F469" s="10"/>
    </row>
    <row r="470" spans="1:6" x14ac:dyDescent="0.25">
      <c r="A470" s="151" t="s">
        <v>379</v>
      </c>
      <c r="B470" s="152"/>
      <c r="C470" s="136">
        <v>0</v>
      </c>
      <c r="D470" s="144"/>
      <c r="E470" s="10"/>
      <c r="F470" s="10"/>
    </row>
    <row r="471" spans="1:6" x14ac:dyDescent="0.25">
      <c r="A471" s="151" t="s">
        <v>380</v>
      </c>
      <c r="B471" s="152"/>
      <c r="C471" s="136">
        <f>[1]COG!G46</f>
        <v>0</v>
      </c>
      <c r="D471" s="144"/>
      <c r="E471" s="10"/>
      <c r="F471" s="10"/>
    </row>
    <row r="472" spans="1:6" x14ac:dyDescent="0.25">
      <c r="A472" s="151" t="s">
        <v>381</v>
      </c>
      <c r="B472" s="152"/>
      <c r="C472" s="136">
        <v>0</v>
      </c>
      <c r="D472" s="144"/>
      <c r="E472" s="10"/>
      <c r="F472" s="10"/>
    </row>
    <row r="473" spans="1:6" x14ac:dyDescent="0.25">
      <c r="A473" s="151" t="s">
        <v>382</v>
      </c>
      <c r="B473" s="152"/>
      <c r="C473" s="136">
        <v>0</v>
      </c>
      <c r="D473" s="144"/>
      <c r="E473" s="10"/>
      <c r="F473" s="10"/>
    </row>
    <row r="474" spans="1:6" x14ac:dyDescent="0.25">
      <c r="A474" s="151" t="s">
        <v>383</v>
      </c>
      <c r="B474" s="152"/>
      <c r="C474" s="136">
        <v>0</v>
      </c>
      <c r="D474" s="144"/>
      <c r="E474" s="10"/>
      <c r="F474" s="10"/>
    </row>
    <row r="475" spans="1:6" x14ac:dyDescent="0.25">
      <c r="A475" s="151" t="s">
        <v>384</v>
      </c>
      <c r="B475" s="152"/>
      <c r="C475" s="136">
        <v>0</v>
      </c>
      <c r="D475" s="144"/>
      <c r="E475" s="10"/>
      <c r="F475" s="10"/>
    </row>
    <row r="476" spans="1:6" x14ac:dyDescent="0.25">
      <c r="A476" s="151" t="s">
        <v>385</v>
      </c>
      <c r="B476" s="152"/>
      <c r="C476" s="136">
        <v>0</v>
      </c>
      <c r="D476" s="144"/>
      <c r="E476" s="10"/>
      <c r="F476" s="10"/>
    </row>
    <row r="477" spans="1:6" x14ac:dyDescent="0.25">
      <c r="A477" s="151" t="s">
        <v>386</v>
      </c>
      <c r="B477" s="152"/>
      <c r="C477" s="136">
        <v>0</v>
      </c>
      <c r="D477" s="144"/>
      <c r="E477" s="10"/>
      <c r="F477" s="10"/>
    </row>
    <row r="478" spans="1:6" ht="12.75" customHeight="1" x14ac:dyDescent="0.25">
      <c r="A478" s="151" t="s">
        <v>387</v>
      </c>
      <c r="B478" s="152"/>
      <c r="C478" s="136">
        <v>0</v>
      </c>
      <c r="D478" s="144"/>
      <c r="E478" s="10"/>
      <c r="F478" s="10"/>
    </row>
    <row r="479" spans="1:6" x14ac:dyDescent="0.25">
      <c r="A479" s="151" t="s">
        <v>388</v>
      </c>
      <c r="B479" s="152"/>
      <c r="C479" s="136">
        <v>0</v>
      </c>
      <c r="D479" s="144"/>
      <c r="E479" s="10"/>
      <c r="F479" s="10"/>
    </row>
    <row r="480" spans="1:6" x14ac:dyDescent="0.25">
      <c r="A480" s="153"/>
      <c r="B480" s="153"/>
      <c r="C480" s="132"/>
      <c r="D480" s="132"/>
      <c r="E480" s="10"/>
      <c r="F480" s="10"/>
    </row>
    <row r="481" spans="1:6" ht="13" x14ac:dyDescent="0.25">
      <c r="A481" s="155" t="s">
        <v>389</v>
      </c>
      <c r="B481" s="155"/>
      <c r="C481" s="136"/>
      <c r="D481" s="145">
        <f>SUM(C482:C488)</f>
        <v>1198.6000000000001</v>
      </c>
      <c r="E481" s="10"/>
      <c r="F481" s="10"/>
    </row>
    <row r="482" spans="1:6" ht="12.75" customHeight="1" x14ac:dyDescent="0.25">
      <c r="A482" s="151" t="s">
        <v>390</v>
      </c>
      <c r="B482" s="152"/>
      <c r="C482" s="136">
        <v>1196.47</v>
      </c>
      <c r="D482" s="144"/>
      <c r="E482" s="10"/>
      <c r="F482" s="10"/>
    </row>
    <row r="483" spans="1:6" x14ac:dyDescent="0.25">
      <c r="A483" s="151" t="s">
        <v>391</v>
      </c>
      <c r="B483" s="152"/>
      <c r="C483" s="136">
        <v>0</v>
      </c>
      <c r="D483" s="144"/>
      <c r="E483" s="10"/>
      <c r="F483" s="10"/>
    </row>
    <row r="484" spans="1:6" x14ac:dyDescent="0.25">
      <c r="A484" s="151" t="s">
        <v>392</v>
      </c>
      <c r="B484" s="152"/>
      <c r="C484" s="136">
        <v>0</v>
      </c>
      <c r="D484" s="144"/>
      <c r="E484" s="10"/>
      <c r="F484" s="10"/>
    </row>
    <row r="485" spans="1:6" ht="12.75" customHeight="1" x14ac:dyDescent="0.25">
      <c r="A485" s="151" t="s">
        <v>393</v>
      </c>
      <c r="B485" s="152"/>
      <c r="C485" s="136">
        <v>0</v>
      </c>
      <c r="D485" s="144"/>
      <c r="E485" s="10"/>
      <c r="F485" s="10"/>
    </row>
    <row r="486" spans="1:6" x14ac:dyDescent="0.25">
      <c r="A486" s="151" t="s">
        <v>394</v>
      </c>
      <c r="B486" s="152"/>
      <c r="C486" s="136">
        <v>0</v>
      </c>
      <c r="D486" s="144"/>
      <c r="E486" s="10"/>
      <c r="F486" s="10"/>
    </row>
    <row r="487" spans="1:6" x14ac:dyDescent="0.25">
      <c r="A487" s="151" t="s">
        <v>395</v>
      </c>
      <c r="B487" s="152"/>
      <c r="C487" s="136">
        <v>2.13</v>
      </c>
      <c r="D487" s="144"/>
      <c r="E487" s="10"/>
      <c r="F487" s="10"/>
    </row>
    <row r="488" spans="1:6" x14ac:dyDescent="0.25">
      <c r="A488" s="151" t="s">
        <v>396</v>
      </c>
      <c r="B488" s="152"/>
      <c r="C488" s="136">
        <v>0</v>
      </c>
      <c r="D488" s="144"/>
      <c r="E488" s="10"/>
      <c r="F488" s="10"/>
    </row>
    <row r="489" spans="1:6" x14ac:dyDescent="0.25">
      <c r="A489" s="153"/>
      <c r="B489" s="153"/>
      <c r="C489" s="132"/>
      <c r="D489" s="132"/>
      <c r="E489" s="10"/>
      <c r="F489" s="10"/>
    </row>
    <row r="490" spans="1:6" ht="13" x14ac:dyDescent="0.25">
      <c r="A490" s="146" t="s">
        <v>397</v>
      </c>
      <c r="C490" s="132"/>
      <c r="D490" s="142">
        <f>+D460-D462+D481</f>
        <v>75053619.589999989</v>
      </c>
      <c r="F490" s="10"/>
    </row>
    <row r="491" spans="1:6" x14ac:dyDescent="0.25">
      <c r="F491" s="10"/>
    </row>
    <row r="492" spans="1:6" x14ac:dyDescent="0.25">
      <c r="E492" s="141"/>
      <c r="F492" s="10"/>
    </row>
    <row r="493" spans="1:6" x14ac:dyDescent="0.25">
      <c r="D493" s="147"/>
      <c r="E493" s="10"/>
      <c r="F493" s="10"/>
    </row>
    <row r="494" spans="1:6" x14ac:dyDescent="0.25">
      <c r="E494" s="10"/>
      <c r="F494" s="10"/>
    </row>
    <row r="495" spans="1:6" x14ac:dyDescent="0.25">
      <c r="E495" s="10"/>
      <c r="F495" s="10"/>
    </row>
    <row r="496" spans="1:6" x14ac:dyDescent="0.25">
      <c r="E496" s="10"/>
      <c r="F496" s="10"/>
    </row>
    <row r="497" spans="1:6" x14ac:dyDescent="0.25">
      <c r="E497" s="10"/>
      <c r="F497" s="10"/>
    </row>
    <row r="498" spans="1:6" x14ac:dyDescent="0.25">
      <c r="E498" s="10"/>
      <c r="F498" s="10"/>
    </row>
    <row r="499" spans="1:6" x14ac:dyDescent="0.25">
      <c r="E499" s="10"/>
      <c r="F499" s="10"/>
    </row>
    <row r="500" spans="1:6" x14ac:dyDescent="0.25">
      <c r="E500" s="10"/>
      <c r="F500" s="10"/>
    </row>
    <row r="501" spans="1:6" x14ac:dyDescent="0.25">
      <c r="E501" s="10"/>
      <c r="F501" s="10"/>
    </row>
    <row r="502" spans="1:6" ht="13" x14ac:dyDescent="0.3">
      <c r="A502" s="154" t="s">
        <v>398</v>
      </c>
      <c r="B502" s="154"/>
      <c r="C502" s="154"/>
      <c r="D502" s="154"/>
      <c r="E502" s="154"/>
      <c r="F502" s="10"/>
    </row>
    <row r="503" spans="1:6" ht="13" x14ac:dyDescent="0.3">
      <c r="A503" s="148"/>
      <c r="B503" s="148"/>
      <c r="C503" s="148"/>
      <c r="D503" s="148"/>
      <c r="E503" s="148"/>
      <c r="F503" s="10"/>
    </row>
    <row r="504" spans="1:6" ht="21" customHeight="1" x14ac:dyDescent="0.25">
      <c r="A504" s="84" t="s">
        <v>399</v>
      </c>
      <c r="B504" s="85" t="s">
        <v>57</v>
      </c>
      <c r="C504" s="104" t="s">
        <v>58</v>
      </c>
      <c r="D504" s="104" t="s">
        <v>59</v>
      </c>
      <c r="E504" s="10"/>
      <c r="F504" s="10"/>
    </row>
    <row r="505" spans="1:6" ht="13" x14ac:dyDescent="0.3">
      <c r="A505" s="61" t="s">
        <v>400</v>
      </c>
      <c r="B505" s="149">
        <v>0</v>
      </c>
      <c r="C505" s="21">
        <v>0</v>
      </c>
      <c r="D505" s="21">
        <v>0</v>
      </c>
      <c r="E505" s="10"/>
      <c r="F505" s="10"/>
    </row>
    <row r="506" spans="1:6" x14ac:dyDescent="0.25">
      <c r="A506" s="26" t="s">
        <v>401</v>
      </c>
      <c r="B506" s="50">
        <v>0</v>
      </c>
      <c r="C506" s="24">
        <v>0</v>
      </c>
      <c r="D506" s="24">
        <v>0</v>
      </c>
      <c r="E506" s="10"/>
      <c r="F506" s="10"/>
    </row>
    <row r="507" spans="1:6" x14ac:dyDescent="0.25">
      <c r="A507" s="26" t="s">
        <v>402</v>
      </c>
      <c r="B507" s="50">
        <v>0</v>
      </c>
      <c r="C507" s="24">
        <v>0</v>
      </c>
      <c r="D507" s="24">
        <v>0</v>
      </c>
      <c r="E507" s="10"/>
      <c r="F507" s="10"/>
    </row>
    <row r="508" spans="1:6" x14ac:dyDescent="0.25">
      <c r="A508" s="26" t="s">
        <v>403</v>
      </c>
      <c r="B508" s="50">
        <v>0</v>
      </c>
      <c r="C508" s="24">
        <v>0</v>
      </c>
      <c r="D508" s="24">
        <v>0</v>
      </c>
      <c r="E508" s="10"/>
      <c r="F508" s="10"/>
    </row>
    <row r="509" spans="1:6" x14ac:dyDescent="0.25">
      <c r="A509" s="26" t="s">
        <v>404</v>
      </c>
      <c r="B509" s="50">
        <v>0</v>
      </c>
      <c r="C509" s="24">
        <v>0</v>
      </c>
      <c r="D509" s="24">
        <v>0</v>
      </c>
      <c r="E509" s="10"/>
      <c r="F509" s="10"/>
    </row>
    <row r="510" spans="1:6" x14ac:dyDescent="0.25">
      <c r="A510" s="26" t="s">
        <v>405</v>
      </c>
      <c r="B510" s="50">
        <v>0</v>
      </c>
      <c r="C510" s="24">
        <v>0</v>
      </c>
      <c r="D510" s="24">
        <v>0</v>
      </c>
      <c r="E510" s="10"/>
      <c r="F510" s="10"/>
    </row>
    <row r="511" spans="1:6" x14ac:dyDescent="0.25">
      <c r="A511" s="26" t="s">
        <v>406</v>
      </c>
      <c r="B511" s="50">
        <v>0</v>
      </c>
      <c r="C511" s="24">
        <v>0</v>
      </c>
      <c r="D511" s="24">
        <v>0</v>
      </c>
      <c r="E511" s="10"/>
      <c r="F511" s="10"/>
    </row>
    <row r="512" spans="1:6" ht="13" x14ac:dyDescent="0.3">
      <c r="A512" s="76" t="s">
        <v>407</v>
      </c>
      <c r="B512" s="50">
        <v>0</v>
      </c>
      <c r="C512" s="24">
        <v>0</v>
      </c>
      <c r="D512" s="24">
        <v>0</v>
      </c>
      <c r="E512" s="10"/>
      <c r="F512" s="10"/>
    </row>
    <row r="513" spans="1:6" x14ac:dyDescent="0.25">
      <c r="A513" s="26" t="s">
        <v>408</v>
      </c>
      <c r="B513" s="50">
        <v>0</v>
      </c>
      <c r="C513" s="24">
        <v>0</v>
      </c>
      <c r="D513" s="24">
        <v>0</v>
      </c>
      <c r="E513" s="10"/>
      <c r="F513" s="10"/>
    </row>
    <row r="514" spans="1:6" x14ac:dyDescent="0.25">
      <c r="A514" s="26" t="s">
        <v>409</v>
      </c>
      <c r="B514" s="50">
        <v>0</v>
      </c>
      <c r="C514" s="24">
        <v>0</v>
      </c>
      <c r="D514" s="24">
        <v>0</v>
      </c>
      <c r="E514" s="10"/>
      <c r="F514" s="10"/>
    </row>
    <row r="515" spans="1:6" x14ac:dyDescent="0.25">
      <c r="A515" s="26" t="s">
        <v>410</v>
      </c>
      <c r="B515" s="50">
        <v>0</v>
      </c>
      <c r="C515" s="24">
        <v>0</v>
      </c>
      <c r="D515" s="24">
        <v>0</v>
      </c>
      <c r="E515" s="10"/>
      <c r="F515" s="10"/>
    </row>
    <row r="516" spans="1:6" x14ac:dyDescent="0.25">
      <c r="A516" s="26" t="s">
        <v>411</v>
      </c>
      <c r="B516" s="50">
        <v>0</v>
      </c>
      <c r="C516" s="24">
        <v>0</v>
      </c>
      <c r="D516" s="24">
        <v>0</v>
      </c>
      <c r="E516" s="10"/>
      <c r="F516" s="10"/>
    </row>
    <row r="517" spans="1:6" x14ac:dyDescent="0.25">
      <c r="A517" s="26" t="s">
        <v>412</v>
      </c>
      <c r="B517" s="50">
        <v>0</v>
      </c>
      <c r="C517" s="24">
        <v>0</v>
      </c>
      <c r="D517" s="24">
        <v>0</v>
      </c>
      <c r="E517" s="10"/>
      <c r="F517" s="10"/>
    </row>
    <row r="518" spans="1:6" x14ac:dyDescent="0.25">
      <c r="A518" s="26" t="s">
        <v>413</v>
      </c>
      <c r="B518" s="50">
        <v>0</v>
      </c>
      <c r="C518" s="24">
        <v>0</v>
      </c>
      <c r="D518" s="24">
        <v>0</v>
      </c>
      <c r="E518" s="10"/>
      <c r="F518" s="10"/>
    </row>
    <row r="519" spans="1:6" ht="13" x14ac:dyDescent="0.3">
      <c r="A519" s="76" t="s">
        <v>414</v>
      </c>
      <c r="B519" s="50">
        <v>0</v>
      </c>
      <c r="C519" s="24">
        <v>0</v>
      </c>
      <c r="D519" s="24">
        <v>0</v>
      </c>
      <c r="E519" s="10"/>
      <c r="F519" s="10"/>
    </row>
    <row r="520" spans="1:6" x14ac:dyDescent="0.25">
      <c r="A520" s="26" t="s">
        <v>415</v>
      </c>
      <c r="B520" s="50">
        <v>0</v>
      </c>
      <c r="C520" s="24">
        <v>0</v>
      </c>
      <c r="D520" s="24">
        <v>0</v>
      </c>
      <c r="E520" s="10"/>
      <c r="F520" s="10"/>
    </row>
    <row r="521" spans="1:6" x14ac:dyDescent="0.25">
      <c r="A521" s="26" t="s">
        <v>416</v>
      </c>
      <c r="B521" s="50">
        <v>0</v>
      </c>
      <c r="C521" s="24">
        <v>0</v>
      </c>
      <c r="D521" s="24">
        <v>0</v>
      </c>
      <c r="E521" s="10"/>
      <c r="F521" s="10"/>
    </row>
    <row r="522" spans="1:6" x14ac:dyDescent="0.25">
      <c r="A522" s="26" t="s">
        <v>417</v>
      </c>
      <c r="B522" s="50">
        <v>0</v>
      </c>
      <c r="C522" s="24">
        <v>0</v>
      </c>
      <c r="D522" s="24">
        <v>0</v>
      </c>
      <c r="E522" s="10"/>
      <c r="F522" s="10"/>
    </row>
    <row r="523" spans="1:6" x14ac:dyDescent="0.25">
      <c r="A523" s="26" t="s">
        <v>418</v>
      </c>
      <c r="B523" s="50">
        <v>0</v>
      </c>
      <c r="C523" s="24">
        <v>0</v>
      </c>
      <c r="D523" s="24">
        <v>0</v>
      </c>
      <c r="E523" s="10"/>
      <c r="F523" s="10"/>
    </row>
    <row r="524" spans="1:6" x14ac:dyDescent="0.25">
      <c r="A524" s="26" t="s">
        <v>419</v>
      </c>
      <c r="B524" s="50">
        <v>0</v>
      </c>
      <c r="C524" s="24">
        <v>0</v>
      </c>
      <c r="D524" s="24">
        <v>0</v>
      </c>
      <c r="E524" s="10"/>
      <c r="F524" s="10"/>
    </row>
    <row r="525" spans="1:6" x14ac:dyDescent="0.25">
      <c r="A525" s="26" t="s">
        <v>420</v>
      </c>
      <c r="B525" s="50">
        <v>0</v>
      </c>
      <c r="C525" s="24">
        <v>0</v>
      </c>
      <c r="D525" s="24">
        <v>0</v>
      </c>
      <c r="E525" s="10"/>
      <c r="F525" s="10"/>
    </row>
    <row r="526" spans="1:6" ht="13" x14ac:dyDescent="0.3">
      <c r="A526" s="76" t="s">
        <v>421</v>
      </c>
      <c r="B526" s="50">
        <v>0</v>
      </c>
      <c r="C526" s="24">
        <v>0</v>
      </c>
      <c r="D526" s="24">
        <v>0</v>
      </c>
      <c r="E526" s="10"/>
      <c r="F526" s="10"/>
    </row>
    <row r="527" spans="1:6" x14ac:dyDescent="0.25">
      <c r="A527" s="26" t="s">
        <v>422</v>
      </c>
      <c r="B527" s="50">
        <v>0</v>
      </c>
      <c r="C527" s="24">
        <v>0</v>
      </c>
      <c r="D527" s="24">
        <v>0</v>
      </c>
      <c r="E527" s="10"/>
      <c r="F527" s="10"/>
    </row>
    <row r="528" spans="1:6" x14ac:dyDescent="0.25">
      <c r="A528" s="26" t="s">
        <v>423</v>
      </c>
      <c r="B528" s="50">
        <v>0</v>
      </c>
      <c r="C528" s="24">
        <v>0</v>
      </c>
      <c r="D528" s="24">
        <v>0</v>
      </c>
      <c r="E528" s="10"/>
      <c r="F528" s="10"/>
    </row>
    <row r="529" spans="1:6" ht="13" x14ac:dyDescent="0.3">
      <c r="A529" s="76" t="s">
        <v>424</v>
      </c>
      <c r="B529" s="50">
        <v>0</v>
      </c>
      <c r="C529" s="24">
        <v>0</v>
      </c>
      <c r="D529" s="24">
        <v>0</v>
      </c>
      <c r="E529" s="10"/>
      <c r="F529" s="10"/>
    </row>
    <row r="530" spans="1:6" x14ac:dyDescent="0.25">
      <c r="A530" s="26" t="s">
        <v>425</v>
      </c>
      <c r="B530" s="50">
        <v>0</v>
      </c>
      <c r="C530" s="24">
        <v>0</v>
      </c>
      <c r="D530" s="24">
        <v>0</v>
      </c>
      <c r="E530" s="10"/>
      <c r="F530" s="10"/>
    </row>
    <row r="531" spans="1:6" x14ac:dyDescent="0.25">
      <c r="A531" s="26" t="s">
        <v>426</v>
      </c>
      <c r="B531" s="50">
        <v>0</v>
      </c>
      <c r="C531" s="24">
        <v>0</v>
      </c>
      <c r="D531" s="24">
        <v>0</v>
      </c>
      <c r="E531" s="10"/>
      <c r="F531" s="10"/>
    </row>
    <row r="532" spans="1:6" ht="13" x14ac:dyDescent="0.3">
      <c r="A532" s="76" t="s">
        <v>427</v>
      </c>
      <c r="B532" s="50">
        <v>0</v>
      </c>
      <c r="C532" s="24">
        <v>0</v>
      </c>
      <c r="D532" s="24">
        <v>0</v>
      </c>
      <c r="E532" s="10"/>
      <c r="F532" s="10"/>
    </row>
    <row r="533" spans="1:6" x14ac:dyDescent="0.25">
      <c r="A533" s="26" t="s">
        <v>428</v>
      </c>
      <c r="B533" s="50">
        <v>0</v>
      </c>
      <c r="C533" s="24">
        <v>0</v>
      </c>
      <c r="D533" s="24">
        <v>0</v>
      </c>
      <c r="E533" s="10"/>
      <c r="F533" s="10"/>
    </row>
    <row r="534" spans="1:6" x14ac:dyDescent="0.25">
      <c r="A534" s="26" t="s">
        <v>429</v>
      </c>
      <c r="B534" s="50">
        <v>0</v>
      </c>
      <c r="C534" s="24">
        <v>0</v>
      </c>
      <c r="D534" s="24">
        <v>0</v>
      </c>
      <c r="E534" s="10"/>
      <c r="F534" s="10"/>
    </row>
    <row r="535" spans="1:6" x14ac:dyDescent="0.25">
      <c r="A535" s="26" t="s">
        <v>430</v>
      </c>
      <c r="B535" s="50">
        <v>0</v>
      </c>
      <c r="C535" s="24">
        <v>0</v>
      </c>
      <c r="D535" s="24">
        <v>0</v>
      </c>
      <c r="E535" s="10"/>
      <c r="F535" s="10"/>
    </row>
    <row r="536" spans="1:6" x14ac:dyDescent="0.25">
      <c r="A536" s="26" t="s">
        <v>431</v>
      </c>
      <c r="B536" s="50">
        <v>0</v>
      </c>
      <c r="C536" s="24">
        <v>0</v>
      </c>
      <c r="D536" s="24">
        <v>0</v>
      </c>
      <c r="E536" s="10"/>
      <c r="F536" s="10"/>
    </row>
    <row r="537" spans="1:6" ht="13" x14ac:dyDescent="0.3">
      <c r="A537" s="76" t="s">
        <v>432</v>
      </c>
      <c r="B537" s="50">
        <v>0</v>
      </c>
      <c r="C537" s="24">
        <v>0</v>
      </c>
      <c r="D537" s="24">
        <v>0</v>
      </c>
      <c r="E537" s="10"/>
      <c r="F537" s="10"/>
    </row>
    <row r="538" spans="1:6" x14ac:dyDescent="0.25">
      <c r="A538" s="26" t="s">
        <v>433</v>
      </c>
      <c r="B538" s="50">
        <v>0</v>
      </c>
      <c r="C538" s="24">
        <v>0</v>
      </c>
      <c r="D538" s="24">
        <v>0</v>
      </c>
      <c r="E538" s="10"/>
      <c r="F538" s="10"/>
    </row>
    <row r="539" spans="1:6" x14ac:dyDescent="0.25">
      <c r="A539" s="26" t="s">
        <v>434</v>
      </c>
      <c r="B539" s="50">
        <v>0</v>
      </c>
      <c r="C539" s="24">
        <v>0</v>
      </c>
      <c r="D539" s="24">
        <v>0</v>
      </c>
      <c r="E539" s="10"/>
      <c r="F539" s="10"/>
    </row>
    <row r="540" spans="1:6" x14ac:dyDescent="0.25">
      <c r="A540" s="26" t="s">
        <v>435</v>
      </c>
      <c r="B540" s="50">
        <v>0</v>
      </c>
      <c r="C540" s="24">
        <v>0</v>
      </c>
      <c r="D540" s="24">
        <v>0</v>
      </c>
      <c r="E540" s="10"/>
      <c r="F540" s="10"/>
    </row>
    <row r="541" spans="1:6" x14ac:dyDescent="0.25">
      <c r="A541" s="26" t="s">
        <v>436</v>
      </c>
      <c r="B541" s="50">
        <v>0</v>
      </c>
      <c r="C541" s="24">
        <v>0</v>
      </c>
      <c r="D541" s="24">
        <v>0</v>
      </c>
      <c r="E541" s="10"/>
      <c r="F541" s="10"/>
    </row>
    <row r="542" spans="1:6" x14ac:dyDescent="0.25">
      <c r="A542" s="26" t="s">
        <v>437</v>
      </c>
      <c r="B542" s="50">
        <v>0</v>
      </c>
      <c r="C542" s="24">
        <v>0</v>
      </c>
      <c r="D542" s="24">
        <v>0</v>
      </c>
      <c r="E542" s="10"/>
      <c r="F542" s="10"/>
    </row>
    <row r="543" spans="1:6" x14ac:dyDescent="0.25">
      <c r="A543" s="150" t="s">
        <v>438</v>
      </c>
      <c r="B543" s="29">
        <v>0</v>
      </c>
      <c r="C543" s="30">
        <v>0</v>
      </c>
      <c r="D543" s="30">
        <v>0</v>
      </c>
      <c r="E543" s="10"/>
      <c r="F543" s="10"/>
    </row>
    <row r="544" spans="1:6" x14ac:dyDescent="0.25">
      <c r="B544" s="58"/>
      <c r="C544" s="58"/>
      <c r="D544" s="58"/>
      <c r="E544" s="10"/>
      <c r="F544" s="10"/>
    </row>
    <row r="545" spans="1:6" x14ac:dyDescent="0.25">
      <c r="B545" s="112"/>
      <c r="C545" s="112"/>
      <c r="D545" s="112"/>
      <c r="E545" s="10"/>
      <c r="F545" s="10"/>
    </row>
    <row r="546" spans="1:6" x14ac:dyDescent="0.25">
      <c r="B546" s="112"/>
      <c r="C546" s="112"/>
      <c r="D546" s="112"/>
      <c r="E546" s="10"/>
      <c r="F546" s="10"/>
    </row>
    <row r="547" spans="1:6" ht="21" customHeight="1" x14ac:dyDescent="0.25">
      <c r="A547" s="84" t="s">
        <v>439</v>
      </c>
      <c r="B547" s="85" t="s">
        <v>57</v>
      </c>
      <c r="C547" s="104" t="s">
        <v>58</v>
      </c>
      <c r="D547" s="104" t="s">
        <v>59</v>
      </c>
      <c r="E547" s="10"/>
      <c r="F547" s="10"/>
    </row>
    <row r="548" spans="1:6" ht="13" x14ac:dyDescent="0.3">
      <c r="A548" s="61" t="s">
        <v>440</v>
      </c>
      <c r="B548" s="149">
        <v>0</v>
      </c>
      <c r="C548" s="21">
        <v>0</v>
      </c>
      <c r="D548" s="21">
        <v>0</v>
      </c>
      <c r="E548" s="10"/>
      <c r="F548" s="10"/>
    </row>
    <row r="549" spans="1:6" x14ac:dyDescent="0.25">
      <c r="A549" s="26" t="s">
        <v>441</v>
      </c>
      <c r="B549" s="50">
        <v>0</v>
      </c>
      <c r="C549" s="24">
        <v>0</v>
      </c>
      <c r="D549" s="24">
        <v>0</v>
      </c>
      <c r="E549" s="10"/>
      <c r="F549" s="10"/>
    </row>
    <row r="550" spans="1:6" x14ac:dyDescent="0.25">
      <c r="A550" s="26" t="s">
        <v>442</v>
      </c>
      <c r="B550" s="50">
        <v>0</v>
      </c>
      <c r="C550" s="24">
        <v>0</v>
      </c>
      <c r="D550" s="24">
        <v>0</v>
      </c>
      <c r="E550" s="10"/>
      <c r="F550" s="10"/>
    </row>
    <row r="551" spans="1:6" x14ac:dyDescent="0.25">
      <c r="A551" s="26" t="s">
        <v>443</v>
      </c>
      <c r="B551" s="50">
        <v>0</v>
      </c>
      <c r="C551" s="24">
        <v>0</v>
      </c>
      <c r="D551" s="24">
        <v>0</v>
      </c>
      <c r="E551" s="10"/>
      <c r="F551" s="10"/>
    </row>
    <row r="552" spans="1:6" x14ac:dyDescent="0.25">
      <c r="A552" s="26" t="s">
        <v>444</v>
      </c>
      <c r="B552" s="50">
        <v>0</v>
      </c>
      <c r="C552" s="24">
        <v>0</v>
      </c>
      <c r="D552" s="24">
        <v>0</v>
      </c>
      <c r="E552" s="10"/>
      <c r="F552" s="10"/>
    </row>
    <row r="553" spans="1:6" x14ac:dyDescent="0.25">
      <c r="A553" s="26" t="s">
        <v>445</v>
      </c>
      <c r="B553" s="50">
        <v>0</v>
      </c>
      <c r="C553" s="24">
        <v>0</v>
      </c>
      <c r="D553" s="24">
        <v>0</v>
      </c>
      <c r="E553" s="10"/>
      <c r="F553" s="10"/>
    </row>
    <row r="554" spans="1:6" x14ac:dyDescent="0.25">
      <c r="A554" s="26" t="s">
        <v>446</v>
      </c>
      <c r="B554" s="50">
        <v>0</v>
      </c>
      <c r="C554" s="24">
        <v>0</v>
      </c>
      <c r="D554" s="24">
        <v>0</v>
      </c>
      <c r="E554" s="10"/>
      <c r="F554" s="10"/>
    </row>
    <row r="555" spans="1:6" ht="13" x14ac:dyDescent="0.3">
      <c r="A555" s="76" t="s">
        <v>447</v>
      </c>
      <c r="B555" s="50">
        <v>0</v>
      </c>
      <c r="C555" s="24">
        <v>0</v>
      </c>
      <c r="D555" s="24">
        <v>0</v>
      </c>
      <c r="E555" s="10"/>
      <c r="F555" s="10"/>
    </row>
    <row r="556" spans="1:6" x14ac:dyDescent="0.25">
      <c r="A556" s="26" t="s">
        <v>448</v>
      </c>
      <c r="B556" s="50">
        <v>0</v>
      </c>
      <c r="C556" s="24">
        <v>0</v>
      </c>
      <c r="D556" s="24">
        <v>0</v>
      </c>
      <c r="E556" s="10"/>
      <c r="F556" s="10"/>
    </row>
    <row r="557" spans="1:6" x14ac:dyDescent="0.25">
      <c r="A557" s="26" t="s">
        <v>449</v>
      </c>
      <c r="B557" s="50">
        <v>0</v>
      </c>
      <c r="C557" s="24">
        <v>0</v>
      </c>
      <c r="D557" s="24">
        <v>0</v>
      </c>
      <c r="E557" s="10"/>
      <c r="F557" s="10"/>
    </row>
    <row r="558" spans="1:6" x14ac:dyDescent="0.25">
      <c r="A558" s="26" t="s">
        <v>450</v>
      </c>
      <c r="B558" s="50">
        <v>0</v>
      </c>
      <c r="C558" s="24">
        <v>0</v>
      </c>
      <c r="D558" s="24">
        <v>0</v>
      </c>
      <c r="E558" s="10"/>
      <c r="F558" s="10"/>
    </row>
    <row r="559" spans="1:6" x14ac:dyDescent="0.25">
      <c r="A559" s="26" t="s">
        <v>451</v>
      </c>
      <c r="B559" s="50">
        <v>0</v>
      </c>
      <c r="C559" s="24">
        <v>0</v>
      </c>
      <c r="D559" s="24">
        <v>0</v>
      </c>
      <c r="E559" s="10"/>
      <c r="F559" s="10"/>
    </row>
    <row r="560" spans="1:6" x14ac:dyDescent="0.25">
      <c r="A560" s="26" t="s">
        <v>452</v>
      </c>
      <c r="B560" s="50">
        <v>0</v>
      </c>
      <c r="C560" s="24">
        <v>0</v>
      </c>
      <c r="D560" s="24">
        <v>0</v>
      </c>
      <c r="E560" s="10"/>
      <c r="F560" s="10"/>
    </row>
    <row r="561" spans="1:6" x14ac:dyDescent="0.25">
      <c r="A561" s="51" t="s">
        <v>453</v>
      </c>
      <c r="B561" s="50">
        <v>0</v>
      </c>
      <c r="C561" s="24">
        <v>0</v>
      </c>
      <c r="D561" s="24">
        <v>0</v>
      </c>
      <c r="E561" s="10"/>
      <c r="F561" s="10"/>
    </row>
    <row r="562" spans="1:6" x14ac:dyDescent="0.25">
      <c r="B562" s="58"/>
      <c r="C562" s="58"/>
      <c r="D562" s="58"/>
      <c r="E562" s="10"/>
      <c r="F562" s="10"/>
    </row>
    <row r="563" spans="1:6" x14ac:dyDescent="0.25">
      <c r="B563" s="112"/>
      <c r="C563" s="112"/>
      <c r="D563" s="112"/>
      <c r="E563" s="10"/>
      <c r="F563" s="10"/>
    </row>
    <row r="564" spans="1:6" x14ac:dyDescent="0.25">
      <c r="B564" s="112"/>
      <c r="C564" s="112"/>
      <c r="D564" s="112"/>
      <c r="E564" s="10"/>
      <c r="F564" s="10"/>
    </row>
    <row r="565" spans="1:6" x14ac:dyDescent="0.25">
      <c r="B565" s="112"/>
      <c r="C565" s="112"/>
      <c r="D565" s="112"/>
      <c r="E565" s="10"/>
      <c r="F565" s="10"/>
    </row>
    <row r="566" spans="1:6" x14ac:dyDescent="0.25">
      <c r="B566" s="112"/>
      <c r="C566" s="112"/>
      <c r="D566" s="112"/>
      <c r="E566" s="10"/>
      <c r="F566" s="10"/>
    </row>
    <row r="567" spans="1:6" x14ac:dyDescent="0.25">
      <c r="B567" s="112"/>
      <c r="C567" s="112"/>
      <c r="D567" s="112"/>
      <c r="E567" s="10"/>
      <c r="F567" s="10"/>
    </row>
    <row r="570" spans="1:6" ht="12.75" customHeight="1" x14ac:dyDescent="0.25"/>
  </sheetData>
  <mergeCells count="58">
    <mergeCell ref="A440:B440"/>
    <mergeCell ref="A1:E1"/>
    <mergeCell ref="A2:F2"/>
    <mergeCell ref="A3:F3"/>
    <mergeCell ref="B5:E5"/>
    <mergeCell ref="A7:E7"/>
    <mergeCell ref="A434:D434"/>
    <mergeCell ref="A435:D435"/>
    <mergeCell ref="A436:D436"/>
    <mergeCell ref="A437:B437"/>
    <mergeCell ref="A438:B438"/>
    <mergeCell ref="A439:B439"/>
    <mergeCell ref="A452:B452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68:B468"/>
    <mergeCell ref="A457:D457"/>
    <mergeCell ref="A458:D458"/>
    <mergeCell ref="A459:D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80:B480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7:B487"/>
    <mergeCell ref="A488:B488"/>
    <mergeCell ref="A489:B489"/>
    <mergeCell ref="A502:E502"/>
    <mergeCell ref="A481:B481"/>
    <mergeCell ref="A482:B482"/>
    <mergeCell ref="A483:B483"/>
    <mergeCell ref="A484:B484"/>
    <mergeCell ref="A485:B485"/>
    <mergeCell ref="A486:B486"/>
  </mergeCells>
  <dataValidations count="4">
    <dataValidation allowBlank="1" showInputMessage="1" showErrorMessage="1" prompt="Especificar origen de dicho recurso: Federal, Estatal, Municipal, Particulares." sqref="C167"/>
    <dataValidation allowBlank="1" showInputMessage="1" showErrorMessage="1" prompt="Características cualitativas significativas que les impacten financieramente." sqref="C138:D138 D167"/>
    <dataValidation allowBlank="1" showInputMessage="1" showErrorMessage="1" prompt="Corresponde al número de la cuenta de acuerdo al Plan de Cuentas emitido por el CONAC (DOF 22/11/2010)." sqref="A138"/>
    <dataValidation allowBlank="1" showInputMessage="1" showErrorMessage="1" prompt="Saldo final del periodo que corresponde la cuenta pública presentada (mensual:  enero, febrero, marzo, etc.; trimestral: 1er, 2do, 3ro. o 4to.)." sqref="B138 B167"/>
  </dataValidations>
  <printOptions horizontalCentered="1" verticalCentered="1"/>
  <pageMargins left="0.78740157480314965" right="0.78740157480314965" top="0.78740157480314965" bottom="0.78740157480314965" header="0.23622047244094491" footer="0.23622047244094491"/>
  <pageSetup scale="83" fitToHeight="0" orientation="landscape" r:id="rId1"/>
  <rowBreaks count="12" manualBreakCount="12">
    <brk id="42" max="5" man="1"/>
    <brk id="84" max="5" man="1"/>
    <brk id="131" max="5" man="1"/>
    <brk id="178" max="5" man="1"/>
    <brk id="222" max="5" man="1"/>
    <brk id="270" max="5" man="1"/>
    <brk id="334" max="5" man="1"/>
    <brk id="378" max="5" man="1"/>
    <brk id="420" max="5" man="1"/>
    <brk id="454" max="5" man="1"/>
    <brk id="497" max="5" man="1"/>
    <brk id="5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2018-10-26T04:38:52Z</cp:lastPrinted>
  <dcterms:created xsi:type="dcterms:W3CDTF">2018-10-25T03:55:12Z</dcterms:created>
  <dcterms:modified xsi:type="dcterms:W3CDTF">2018-10-26T04:47:42Z</dcterms:modified>
</cp:coreProperties>
</file>