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CUENTA PUBLICA\"/>
    </mc:Choice>
  </mc:AlternateContent>
  <bookViews>
    <workbookView xWindow="0" yWindow="0" windowWidth="16457" windowHeight="5837"/>
  </bookViews>
  <sheets>
    <sheet name="EAA" sheetId="1" r:id="rId1"/>
  </sheets>
  <externalReferences>
    <externalReference r:id="rId2"/>
  </externalReferences>
  <definedNames>
    <definedName name="_xlnm._FilterDatabase" localSheetId="0" hidden="1">EAA!$A$2:$G$24</definedName>
    <definedName name="balanza_mes">'[1]Ene-16'!$A$1:$H$200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F25" i="1"/>
  <c r="F24" i="1"/>
  <c r="G24" i="1" s="1"/>
  <c r="G23" i="1"/>
  <c r="F23" i="1"/>
  <c r="F22" i="1"/>
  <c r="G22" i="1" s="1"/>
  <c r="G21" i="1"/>
  <c r="F21" i="1"/>
  <c r="F20" i="1"/>
  <c r="G20" i="1" s="1"/>
  <c r="G19" i="1"/>
  <c r="F19" i="1"/>
  <c r="F18" i="1"/>
  <c r="G18" i="1" s="1"/>
  <c r="G17" i="1"/>
  <c r="F17" i="1"/>
  <c r="E17" i="1"/>
  <c r="F16" i="1"/>
  <c r="G16" i="1" s="1"/>
  <c r="E16" i="1"/>
  <c r="D16" i="1"/>
  <c r="C16" i="1"/>
  <c r="F13" i="1"/>
  <c r="F12" i="1"/>
  <c r="F11" i="1"/>
  <c r="F10" i="1"/>
  <c r="G9" i="1"/>
  <c r="F9" i="1"/>
  <c r="D8" i="1"/>
  <c r="F8" i="1" s="1"/>
  <c r="G8" i="1" s="1"/>
  <c r="E7" i="1"/>
  <c r="E6" i="1" s="1"/>
  <c r="E4" i="1" s="1"/>
  <c r="D7" i="1"/>
  <c r="F7" i="1" s="1"/>
  <c r="G7" i="1" s="1"/>
  <c r="D6" i="1"/>
  <c r="D4" i="1" s="1"/>
  <c r="C6" i="1"/>
  <c r="F6" i="1" s="1"/>
  <c r="G6" i="1" s="1"/>
  <c r="C4" i="1" l="1"/>
  <c r="F4" i="1" s="1"/>
  <c r="G4" i="1" s="1"/>
</calcChain>
</file>

<file path=xl/sharedStrings.xml><?xml version="1.0" encoding="utf-8"?>
<sst xmlns="http://schemas.openxmlformats.org/spreadsheetml/2006/main" count="29" uniqueCount="29">
  <si>
    <t>CUENTA PÚBLICA 2020
FIDEICOMISO DEL PROGRAMA DE REFORESTACION Y PROTECCION A ZONAS REFORESTADAS &lt;&lt;FIFORES&gt;&gt;
Estado Analítico del Activo
Del 01 de enero al 31 de diciembre de 2020 y al 31 de Diciembre 2019</t>
  </si>
  <si>
    <t>Concepto</t>
  </si>
  <si>
    <t>Saldo Inicial 
1</t>
  </si>
  <si>
    <t>Cargos del Periodo 2</t>
  </si>
  <si>
    <t>Abonos del Periodo 3</t>
  </si>
  <si>
    <t>Saldo Final 
4 (1+2-3)</t>
  </si>
  <si>
    <t>Variación Del Periodo
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</si>
  <si>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</si>
  <si>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</si>
  <si>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</si>
  <si>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</si>
  <si>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</si>
  <si>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</si>
  <si>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</si>
  <si>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</si>
  <si>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</si>
  <si>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</si>
  <si>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</si>
  <si>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</si>
  <si>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</si>
  <si>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</si>
  <si>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</si>
  <si>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</si>
  <si>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</si>
  <si>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</si>
  <si>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</si>
  <si>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emisor"</t>
  </si>
  <si>
    <t xml:space="preserve">C.P. Ma. Cristina Aguilar Valtierra
Directora Administrativa </t>
  </si>
  <si>
    <t>Lic. María Isabel Ortiz Mantilla
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</si>
</sst>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Protection="1">
      <protection locked="0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3" fontId="2" fillId="2" borderId="5" xfId="1" applyNumberFormat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3" fontId="1" fillId="0" borderId="7" xfId="1" applyNumberFormat="1" applyFont="1" applyFill="1" applyBorder="1" applyAlignment="1">
      <alignment horizontal="center" vertical="center" wrapText="1"/>
    </xf>
    <xf numFmtId="3" fontId="1" fillId="0" borderId="7" xfId="1" quotePrefix="1" applyNumberFormat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vertical="top"/>
    </xf>
    <xf numFmtId="0" fontId="2" fillId="0" borderId="0" xfId="1" applyFont="1" applyFill="1" applyBorder="1" applyAlignment="1">
      <alignment vertical="top" wrapText="1"/>
    </xf>
    <xf numFmtId="3" fontId="2" fillId="0" borderId="9" xfId="1" applyNumberFormat="1" applyFont="1" applyFill="1" applyBorder="1" applyAlignment="1" applyProtection="1">
      <alignment vertical="top" wrapText="1"/>
      <protection locked="0"/>
    </xf>
    <xf numFmtId="3" fontId="4" fillId="0" borderId="0" xfId="2" applyNumberFormat="1" applyFont="1" applyProtection="1">
      <protection locked="0"/>
    </xf>
    <xf numFmtId="0" fontId="1" fillId="0" borderId="8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 wrapText="1"/>
    </xf>
    <xf numFmtId="0" fontId="1" fillId="0" borderId="0" xfId="1" applyFont="1" applyFill="1" applyBorder="1" applyAlignment="1">
      <alignment horizontal="left" vertical="top" wrapText="1"/>
    </xf>
    <xf numFmtId="3" fontId="1" fillId="0" borderId="9" xfId="1" applyNumberFormat="1" applyFont="1" applyFill="1" applyBorder="1" applyAlignment="1" applyProtection="1">
      <alignment vertical="top" wrapText="1"/>
      <protection locked="0"/>
    </xf>
    <xf numFmtId="3" fontId="1" fillId="0" borderId="9" xfId="1" applyNumberFormat="1" applyFont="1" applyFill="1" applyBorder="1" applyAlignment="1" applyProtection="1">
      <alignment wrapText="1"/>
      <protection locked="0"/>
    </xf>
    <xf numFmtId="0" fontId="4" fillId="0" borderId="10" xfId="2" applyFont="1" applyBorder="1" applyProtection="1">
      <protection locked="0"/>
    </xf>
    <xf numFmtId="0" fontId="4" fillId="0" borderId="11" xfId="2" applyFont="1" applyBorder="1" applyProtection="1">
      <protection locked="0"/>
    </xf>
    <xf numFmtId="4" fontId="4" fillId="0" borderId="12" xfId="2" applyNumberFormat="1" applyFont="1" applyBorder="1" applyProtection="1">
      <protection locked="0"/>
    </xf>
    <xf numFmtId="0" fontId="1" fillId="0" borderId="0" xfId="1" applyFont="1" applyAlignment="1" applyProtection="1">
      <alignment horizontal="left" vertical="top" wrapText="1"/>
      <protection locked="0"/>
    </xf>
    <xf numFmtId="0" fontId="1" fillId="0" borderId="11" xfId="1" applyFont="1" applyBorder="1" applyAlignment="1" applyProtection="1">
      <alignment vertical="top" wrapText="1"/>
      <protection locked="0"/>
    </xf>
    <xf numFmtId="3" fontId="1" fillId="0" borderId="11" xfId="1" applyNumberFormat="1" applyFont="1" applyBorder="1" applyAlignment="1" applyProtection="1">
      <alignment horizontal="center" vertical="top"/>
      <protection locked="0"/>
    </xf>
    <xf numFmtId="3" fontId="4" fillId="0" borderId="11" xfId="2" applyNumberFormat="1" applyFont="1" applyBorder="1" applyProtection="1">
      <protection locked="0"/>
    </xf>
    <xf numFmtId="0" fontId="1" fillId="0" borderId="0" xfId="1" applyFont="1" applyBorder="1" applyAlignment="1" applyProtection="1">
      <alignment horizontal="center" vertical="top" wrapText="1"/>
      <protection locked="0"/>
    </xf>
    <xf numFmtId="3" fontId="1" fillId="0" borderId="0" xfId="1" applyNumberFormat="1" applyFont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zoomScale="90" zoomScaleNormal="90" workbookViewId="0">
      <selection activeCell="G21" sqref="G21:I21"/>
    </sheetView>
  </sheetViews>
  <sheetFormatPr baseColWidth="10" defaultColWidth="9.84375" defaultRowHeight="12.45" x14ac:dyDescent="0.3"/>
  <cols>
    <col min="1" max="1" width="0.84375" style="4" customWidth="1"/>
    <col min="2" max="2" width="44.69140625" style="4" customWidth="1"/>
    <col min="3" max="3" width="14" style="15" customWidth="1"/>
    <col min="4" max="4" width="15.3046875" style="15" customWidth="1"/>
    <col min="5" max="5" width="16.15234375" style="15" customWidth="1"/>
    <col min="6" max="6" width="17.69140625" style="15" customWidth="1"/>
    <col min="7" max="7" width="18.53515625" style="15" customWidth="1"/>
    <col min="8" max="16384" width="9.84375" style="4"/>
  </cols>
  <sheetData>
    <row r="1" spans="1:10" ht="68.25" customHeight="1" x14ac:dyDescent="0.3">
      <c r="A1" s="1" t="s">
        <v>0</v>
      </c>
      <c r="B1" s="2"/>
      <c r="C1" s="2"/>
      <c r="D1" s="2"/>
      <c r="E1" s="2"/>
      <c r="F1" s="2"/>
      <c r="G1" s="3"/>
    </row>
    <row r="2" spans="1:10" ht="37.299999999999997" x14ac:dyDescent="0.3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10" x14ac:dyDescent="0.3">
      <c r="A3" s="8"/>
      <c r="B3" s="9"/>
      <c r="C3" s="10"/>
      <c r="D3" s="10"/>
      <c r="E3" s="10"/>
      <c r="F3" s="10"/>
      <c r="G3" s="11"/>
    </row>
    <row r="4" spans="1:10" x14ac:dyDescent="0.3">
      <c r="A4" s="12" t="s">
        <v>7</v>
      </c>
      <c r="B4" s="13"/>
      <c r="C4" s="14">
        <f>+C6+C16</f>
        <v>10585516.57</v>
      </c>
      <c r="D4" s="14">
        <f>+D6+D16</f>
        <v>59683823.989999995</v>
      </c>
      <c r="E4" s="14">
        <f>+E6+E16</f>
        <v>65548955.099999994</v>
      </c>
      <c r="F4" s="14">
        <f>+C4+D4-E4</f>
        <v>4720385.4600000083</v>
      </c>
      <c r="G4" s="14">
        <f>+F4-C4</f>
        <v>-5865131.109999992</v>
      </c>
    </row>
    <row r="5" spans="1:10" x14ac:dyDescent="0.3">
      <c r="A5" s="12"/>
      <c r="B5" s="13"/>
      <c r="C5" s="14"/>
      <c r="D5" s="14"/>
      <c r="E5" s="14"/>
      <c r="F5" s="14"/>
      <c r="G5" s="14"/>
      <c r="J5" s="15"/>
    </row>
    <row r="6" spans="1:10" x14ac:dyDescent="0.3">
      <c r="A6" s="16">
        <v>1100</v>
      </c>
      <c r="B6" s="17" t="s">
        <v>8</v>
      </c>
      <c r="C6" s="14">
        <f>SUM(C7:C13)</f>
        <v>6422937.29</v>
      </c>
      <c r="D6" s="14">
        <f>SUM(D7:D13)</f>
        <v>59455833.989999995</v>
      </c>
      <c r="E6" s="14">
        <f>SUM(E7:E13)</f>
        <v>63529157.299999997</v>
      </c>
      <c r="F6" s="14">
        <f>+C6+D6-E6</f>
        <v>2349613.9799999967</v>
      </c>
      <c r="G6" s="14">
        <f>+F6-C6</f>
        <v>-4073323.3100000033</v>
      </c>
    </row>
    <row r="7" spans="1:10" x14ac:dyDescent="0.3">
      <c r="A7" s="16">
        <v>1110</v>
      </c>
      <c r="B7" s="18" t="s">
        <v>9</v>
      </c>
      <c r="C7" s="19">
        <v>6422937.29</v>
      </c>
      <c r="D7" s="19">
        <f>1904433.93+418208.39+2808025.89+11058789.59+12836113.99+5624341.29+898557.93+18516977.93+5221703.57</f>
        <v>59287152.509999998</v>
      </c>
      <c r="E7" s="19">
        <f>3125787.83+675617.12+5506086.95+7806455.42+9296465.62+9573935.55+1761905.53+18719569.18+7053737.79</f>
        <v>63519560.989999995</v>
      </c>
      <c r="F7" s="19">
        <f>C7+D7-E7</f>
        <v>2190528.8100000024</v>
      </c>
      <c r="G7" s="19">
        <f>+F7-C7</f>
        <v>-4232408.4799999977</v>
      </c>
    </row>
    <row r="8" spans="1:10" x14ac:dyDescent="0.3">
      <c r="A8" s="16">
        <v>1120</v>
      </c>
      <c r="B8" s="18" t="s">
        <v>10</v>
      </c>
      <c r="C8" s="19">
        <v>0</v>
      </c>
      <c r="D8" s="19">
        <f>159085.17+9596.31</f>
        <v>168681.48</v>
      </c>
      <c r="E8" s="19">
        <v>9596.31</v>
      </c>
      <c r="F8" s="19">
        <f t="shared" ref="F8:F13" si="0">C8+D8-E8</f>
        <v>159085.17000000001</v>
      </c>
      <c r="G8" s="19">
        <f>+F8-C8</f>
        <v>159085.17000000001</v>
      </c>
    </row>
    <row r="9" spans="1:10" x14ac:dyDescent="0.3">
      <c r="A9" s="16">
        <v>1130</v>
      </c>
      <c r="B9" s="18" t="s">
        <v>11</v>
      </c>
      <c r="C9" s="19">
        <v>0</v>
      </c>
      <c r="D9" s="19">
        <v>0</v>
      </c>
      <c r="E9" s="19">
        <v>0</v>
      </c>
      <c r="F9" s="19">
        <f t="shared" si="0"/>
        <v>0</v>
      </c>
      <c r="G9" s="19">
        <f>+F9-C9</f>
        <v>0</v>
      </c>
    </row>
    <row r="10" spans="1:10" x14ac:dyDescent="0.3">
      <c r="A10" s="16">
        <v>1140</v>
      </c>
      <c r="B10" s="18" t="s">
        <v>12</v>
      </c>
      <c r="C10" s="19">
        <v>0</v>
      </c>
      <c r="D10" s="19">
        <v>0</v>
      </c>
      <c r="E10" s="19">
        <v>0</v>
      </c>
      <c r="F10" s="19">
        <f t="shared" si="0"/>
        <v>0</v>
      </c>
      <c r="G10" s="19">
        <v>0</v>
      </c>
    </row>
    <row r="11" spans="1:10" x14ac:dyDescent="0.3">
      <c r="A11" s="16">
        <v>1150</v>
      </c>
      <c r="B11" s="18" t="s">
        <v>13</v>
      </c>
      <c r="C11" s="19">
        <v>0</v>
      </c>
      <c r="D11" s="19">
        <v>0</v>
      </c>
      <c r="E11" s="19">
        <v>0</v>
      </c>
      <c r="F11" s="19">
        <f t="shared" si="0"/>
        <v>0</v>
      </c>
      <c r="G11" s="19">
        <v>0</v>
      </c>
    </row>
    <row r="12" spans="1:10" ht="24.9" x14ac:dyDescent="0.3">
      <c r="A12" s="16">
        <v>1160</v>
      </c>
      <c r="B12" s="18" t="s">
        <v>14</v>
      </c>
      <c r="C12" s="19">
        <v>0</v>
      </c>
      <c r="D12" s="19">
        <v>0</v>
      </c>
      <c r="E12" s="19">
        <v>0</v>
      </c>
      <c r="F12" s="19">
        <f t="shared" si="0"/>
        <v>0</v>
      </c>
      <c r="G12" s="19">
        <v>0</v>
      </c>
    </row>
    <row r="13" spans="1:10" x14ac:dyDescent="0.3">
      <c r="A13" s="16">
        <v>1190</v>
      </c>
      <c r="B13" s="18" t="s">
        <v>15</v>
      </c>
      <c r="C13" s="19">
        <v>0</v>
      </c>
      <c r="D13" s="19">
        <v>0</v>
      </c>
      <c r="E13" s="19">
        <v>0</v>
      </c>
      <c r="F13" s="19">
        <f t="shared" si="0"/>
        <v>0</v>
      </c>
      <c r="G13" s="19">
        <v>0</v>
      </c>
    </row>
    <row r="14" spans="1:10" x14ac:dyDescent="0.3">
      <c r="A14" s="16"/>
      <c r="B14" s="18"/>
      <c r="C14" s="14"/>
      <c r="D14" s="14"/>
      <c r="E14" s="14"/>
      <c r="F14" s="14"/>
      <c r="G14" s="14"/>
    </row>
    <row r="15" spans="1:10" x14ac:dyDescent="0.3">
      <c r="A15" s="16">
        <v>1200</v>
      </c>
      <c r="B15" s="17" t="s">
        <v>16</v>
      </c>
      <c r="C15" s="14"/>
      <c r="D15" s="14"/>
      <c r="E15" s="14"/>
      <c r="F15" s="14"/>
      <c r="G15" s="14"/>
    </row>
    <row r="16" spans="1:10" x14ac:dyDescent="0.3">
      <c r="A16" s="16">
        <v>1210</v>
      </c>
      <c r="B16" s="18" t="s">
        <v>17</v>
      </c>
      <c r="C16" s="14">
        <f>SUM(C17:C24)</f>
        <v>4162579.2800000003</v>
      </c>
      <c r="D16" s="14">
        <f>+D21</f>
        <v>227990</v>
      </c>
      <c r="E16" s="14">
        <f>+E17+E22+E19</f>
        <v>2019797.8</v>
      </c>
      <c r="F16" s="14">
        <f>+C16+D16-E16</f>
        <v>2370771.4800000004</v>
      </c>
      <c r="G16" s="14">
        <f>+F16-C16</f>
        <v>-1791807.7999999998</v>
      </c>
    </row>
    <row r="17" spans="1:7" ht="24.9" x14ac:dyDescent="0.3">
      <c r="A17" s="16">
        <v>1220</v>
      </c>
      <c r="B17" s="18" t="s">
        <v>18</v>
      </c>
      <c r="C17" s="20">
        <v>2555775.91</v>
      </c>
      <c r="D17" s="20">
        <v>0</v>
      </c>
      <c r="E17" s="20">
        <f>20000+10000+10000+40000+11807.8</f>
        <v>91807.8</v>
      </c>
      <c r="F17" s="20">
        <f>C17+D17-E17</f>
        <v>2463968.1100000003</v>
      </c>
      <c r="G17" s="20">
        <f>+F17-C17</f>
        <v>-91807.799999999814</v>
      </c>
    </row>
    <row r="18" spans="1:7" ht="24.9" x14ac:dyDescent="0.3">
      <c r="A18" s="16">
        <v>1230</v>
      </c>
      <c r="B18" s="18" t="s">
        <v>19</v>
      </c>
      <c r="C18" s="20">
        <v>0</v>
      </c>
      <c r="D18" s="20">
        <v>0</v>
      </c>
      <c r="E18" s="20">
        <v>0</v>
      </c>
      <c r="F18" s="20">
        <f t="shared" ref="F18:F24" si="1">C18+D18-E18</f>
        <v>0</v>
      </c>
      <c r="G18" s="20">
        <f t="shared" ref="G18:G25" si="2">+F18-C18</f>
        <v>0</v>
      </c>
    </row>
    <row r="19" spans="1:7" x14ac:dyDescent="0.3">
      <c r="A19" s="16">
        <v>1240</v>
      </c>
      <c r="B19" s="18" t="s">
        <v>20</v>
      </c>
      <c r="C19" s="19">
        <v>644912</v>
      </c>
      <c r="D19" s="19">
        <v>0</v>
      </c>
      <c r="E19" s="19">
        <v>227990</v>
      </c>
      <c r="F19" s="20">
        <f t="shared" si="1"/>
        <v>416922</v>
      </c>
      <c r="G19" s="19">
        <f t="shared" si="2"/>
        <v>-227990</v>
      </c>
    </row>
    <row r="20" spans="1:7" x14ac:dyDescent="0.3">
      <c r="A20" s="16">
        <v>1250</v>
      </c>
      <c r="B20" s="18" t="s">
        <v>21</v>
      </c>
      <c r="C20" s="19">
        <v>0</v>
      </c>
      <c r="D20" s="19">
        <v>0</v>
      </c>
      <c r="E20" s="19">
        <v>0</v>
      </c>
      <c r="F20" s="20">
        <f t="shared" si="1"/>
        <v>0</v>
      </c>
      <c r="G20" s="19">
        <f t="shared" si="2"/>
        <v>0</v>
      </c>
    </row>
    <row r="21" spans="1:7" ht="24.9" x14ac:dyDescent="0.3">
      <c r="A21" s="16">
        <v>1260</v>
      </c>
      <c r="B21" s="18" t="s">
        <v>22</v>
      </c>
      <c r="C21" s="19">
        <v>-644912</v>
      </c>
      <c r="D21" s="19">
        <v>227990</v>
      </c>
      <c r="E21" s="19">
        <v>0</v>
      </c>
      <c r="F21" s="20">
        <f>C21+D21-E21</f>
        <v>-416922</v>
      </c>
      <c r="G21" s="19">
        <f t="shared" si="2"/>
        <v>227990</v>
      </c>
    </row>
    <row r="22" spans="1:7" x14ac:dyDescent="0.3">
      <c r="A22" s="16">
        <v>1270</v>
      </c>
      <c r="B22" s="18" t="s">
        <v>23</v>
      </c>
      <c r="C22" s="19">
        <v>1700000</v>
      </c>
      <c r="D22" s="19">
        <v>0</v>
      </c>
      <c r="E22" s="19">
        <v>1700000</v>
      </c>
      <c r="F22" s="20">
        <f t="shared" si="1"/>
        <v>0</v>
      </c>
      <c r="G22" s="19">
        <f t="shared" si="2"/>
        <v>-1700000</v>
      </c>
    </row>
    <row r="23" spans="1:7" ht="24.9" x14ac:dyDescent="0.3">
      <c r="A23" s="16">
        <v>1280</v>
      </c>
      <c r="B23" s="18" t="s">
        <v>24</v>
      </c>
      <c r="C23" s="19">
        <v>-93196.63</v>
      </c>
      <c r="D23" s="19">
        <v>0</v>
      </c>
      <c r="E23" s="19">
        <v>0</v>
      </c>
      <c r="F23" s="20">
        <f t="shared" si="1"/>
        <v>-93196.63</v>
      </c>
      <c r="G23" s="19">
        <f t="shared" si="2"/>
        <v>0</v>
      </c>
    </row>
    <row r="24" spans="1:7" x14ac:dyDescent="0.3">
      <c r="A24" s="16">
        <v>1290</v>
      </c>
      <c r="B24" s="18" t="s">
        <v>25</v>
      </c>
      <c r="C24" s="19">
        <v>0</v>
      </c>
      <c r="D24" s="19">
        <v>0</v>
      </c>
      <c r="E24" s="19">
        <v>0</v>
      </c>
      <c r="F24" s="20">
        <f t="shared" si="1"/>
        <v>0</v>
      </c>
      <c r="G24" s="19">
        <f t="shared" si="2"/>
        <v>0</v>
      </c>
    </row>
    <row r="25" spans="1:7" x14ac:dyDescent="0.3">
      <c r="A25" s="21"/>
      <c r="B25" s="22"/>
      <c r="C25" s="23"/>
      <c r="D25" s="23"/>
      <c r="E25" s="23"/>
      <c r="F25" s="23">
        <f>+C25+D25-E25</f>
        <v>0</v>
      </c>
      <c r="G25" s="23">
        <f t="shared" si="2"/>
        <v>0</v>
      </c>
    </row>
    <row r="26" spans="1:7" ht="29.25" customHeight="1" x14ac:dyDescent="0.3"/>
    <row r="27" spans="1:7" ht="26.25" customHeight="1" x14ac:dyDescent="0.3">
      <c r="B27" s="24" t="s">
        <v>26</v>
      </c>
      <c r="C27" s="24"/>
      <c r="D27" s="24"/>
      <c r="E27" s="24"/>
      <c r="F27" s="24"/>
      <c r="G27" s="24"/>
    </row>
    <row r="31" spans="1:7" x14ac:dyDescent="0.3">
      <c r="B31" s="25"/>
      <c r="E31" s="26"/>
      <c r="F31" s="26"/>
      <c r="G31" s="27"/>
    </row>
    <row r="32" spans="1:7" ht="26.25" customHeight="1" x14ac:dyDescent="0.3">
      <c r="B32" s="28" t="s">
        <v>27</v>
      </c>
      <c r="E32" s="29" t="s">
        <v>28</v>
      </c>
      <c r="F32" s="29"/>
      <c r="G32" s="29"/>
    </row>
  </sheetData>
  <sheetProtection formatCells="0" formatColumns="0" formatRows="0" autoFilter="0"/>
  <mergeCells count="4">
    <mergeCell ref="A1:G1"/>
    <mergeCell ref="B27:G27"/>
    <mergeCell ref="E31:F31"/>
    <mergeCell ref="E32:G32"/>
  </mergeCells>
  <pageMargins left="0.70866141732283472" right="0.55118110236220474" top="0.74803149606299213" bottom="0.74803149606299213" header="0.31496062992125984" footer="0.31496062992125984"/>
  <pageSetup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2021-01-29T20:07:24Z</dcterms:created>
  <dcterms:modified xsi:type="dcterms:W3CDTF">2021-01-29T20:07:35Z</dcterms:modified>
</cp:coreProperties>
</file>