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0" i="1"/>
  <c r="F10" s="1"/>
  <c r="G10"/>
  <c r="G26" s="1"/>
  <c r="H10"/>
  <c r="I10"/>
  <c r="I26" s="1"/>
  <c r="J10"/>
  <c r="J26" s="1"/>
  <c r="F11"/>
  <c r="K11"/>
  <c r="D12"/>
  <c r="F12" s="1"/>
  <c r="K12" s="1"/>
  <c r="E12"/>
  <c r="G12"/>
  <c r="H12"/>
  <c r="I12"/>
  <c r="J12"/>
  <c r="F13"/>
  <c r="K13" s="1"/>
  <c r="D14"/>
  <c r="E14"/>
  <c r="F14" s="1"/>
  <c r="K14" s="1"/>
  <c r="G14"/>
  <c r="H14"/>
  <c r="I14"/>
  <c r="J14"/>
  <c r="F15"/>
  <c r="K15"/>
  <c r="F16"/>
  <c r="K16" s="1"/>
  <c r="F17"/>
  <c r="K17"/>
  <c r="F18"/>
  <c r="K18" s="1"/>
  <c r="F19"/>
  <c r="K19"/>
  <c r="F20"/>
  <c r="K20" s="1"/>
  <c r="D21"/>
  <c r="E21"/>
  <c r="G21"/>
  <c r="H21"/>
  <c r="I21"/>
  <c r="J21"/>
  <c r="F22"/>
  <c r="F23"/>
  <c r="F21" s="1"/>
  <c r="D24"/>
  <c r="G24"/>
  <c r="H24"/>
  <c r="I24"/>
  <c r="J24"/>
  <c r="E25"/>
  <c r="E24" s="1"/>
  <c r="F24" s="1"/>
  <c r="K24" s="1"/>
  <c r="H26"/>
  <c r="D30"/>
  <c r="E30"/>
  <c r="F30"/>
  <c r="H30"/>
  <c r="J30"/>
  <c r="F26" l="1"/>
  <c r="K10"/>
  <c r="K26" s="1"/>
  <c r="K23"/>
  <c r="K21" s="1"/>
  <c r="E26"/>
  <c r="F25"/>
  <c r="K25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<sst xmlns="http://schemas.openxmlformats.org/spreadsheetml/2006/main" count="39" uniqueCount="39">
  <si>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</si>
  <si>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</si>
  <si>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</si>
  <si>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</si>
  <si>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</si>
  <si>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</si>
  <si>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</si>
  <si>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</si>
  <si>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Subsidios a la producción</t>
  </si>
  <si>
    <t>Transferencias para entidades paraestatales no financieras</t>
  </si>
  <si>
    <t>Transferencias, Asignaciones, Subsidios y Otras Ayudas</t>
  </si>
  <si>
    <t>Impuesto sobre nómina</t>
  </si>
  <si>
    <t>Reparación y mantenimiento de equipo de transporte</t>
  </si>
  <si>
    <t>Seguros</t>
  </si>
  <si>
    <t>Servicios Financieros y Bancarios</t>
  </si>
  <si>
    <t>Servicios de vigilancia</t>
  </si>
  <si>
    <t>Servicios legales, de contabilidad, auditoría y relacionados</t>
  </si>
  <si>
    <t>Servicios Generales</t>
  </si>
  <si>
    <t>Combustibles, lubricantes y aditivos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</si>
  <si>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</si>
  <si>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</si>
  <si>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</si>
  <si>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</si>
  <si>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</si>
  <si>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</si>
  <si>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</si>
  <si>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</si>
  <si>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</si>
  <si>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</si>
  <si>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</si>
  <si>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</si>
  <si>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</si>
  <si>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</si>
  <si>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</si>
  <si>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</si>
  <si>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</si>
  <si>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31 de marzo de 2018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</si>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</sst>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NumberFormat="1" applyFont="1" applyFill="1" applyBorder="1" applyAlignment="1">
      <alignment vertical="center" wrapText="1"/>
    </xf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0" borderId="0" xfId="0" applyFont="1"/>
    <xf numFmtId="43" fontId="9" fillId="0" borderId="0" xfId="1" applyFont="1"/>
    <xf numFmtId="0" fontId="9" fillId="11" borderId="0" xfId="0" applyFont="1" applyFill="1"/>
    <xf numFmtId="43" fontId="9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3" fontId="3" fillId="11" borderId="0" xfId="1" applyFont="1" applyFill="1"/>
    <xf numFmtId="0" fontId="3" fillId="11" borderId="3" xfId="0" applyFont="1" applyFill="1" applyBorder="1"/>
    <xf numFmtId="0" fontId="10" fillId="11" borderId="3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1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IE-EAIF_GTO_FIFORES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18379656.840000004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40">
          <cell r="F40">
            <v>98803.37999999999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5"/>
  <sheetViews>
    <sheetView showGridLines="0" tabSelected="1" zoomScale="85" zoomScaleNormal="85" workbookViewId="0">
      <selection activeCell="K26" sqref="K26"/>
    </sheetView>
  </sheetViews>
  <sheetFormatPr baseColWidth="10" defaultRowHeight="12.75"/>
  <cols>
    <col min="1" max="1" width="2.42578125" style="3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10" width="14" style="1" bestFit="1" customWidth="1"/>
    <col min="11" max="11" width="14.140625" style="1" bestFit="1" customWidth="1"/>
    <col min="12" max="12" width="3.7109375" style="3" customWidth="1"/>
    <col min="13" max="13" width="13.140625" style="1" bestFit="1" customWidth="1"/>
    <col min="14" max="14" width="11.5703125" style="2" bestFit="1" customWidth="1"/>
    <col min="15" max="16384" width="11.42578125" style="1"/>
  </cols>
  <sheetData>
    <row r="1" spans="2:14" s="1" customFormat="1" ht="14.25" customHeight="1">
      <c r="B1" s="41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3"/>
      <c r="N1" s="2"/>
    </row>
    <row r="2" spans="2:14" s="1" customFormat="1" ht="14.25" customHeight="1">
      <c r="B2" s="41" t="s">
        <v>37</v>
      </c>
      <c r="C2" s="41"/>
      <c r="D2" s="41"/>
      <c r="E2" s="41"/>
      <c r="F2" s="41"/>
      <c r="G2" s="41"/>
      <c r="H2" s="41"/>
      <c r="I2" s="41"/>
      <c r="J2" s="41"/>
      <c r="K2" s="41"/>
      <c r="L2" s="3"/>
      <c r="N2" s="2"/>
    </row>
    <row r="3" spans="2:14" s="1" customFormat="1" ht="14.25" customHeight="1">
      <c r="B3" s="41" t="s">
        <v>36</v>
      </c>
      <c r="C3" s="41"/>
      <c r="D3" s="41"/>
      <c r="E3" s="41"/>
      <c r="F3" s="41"/>
      <c r="G3" s="41"/>
      <c r="H3" s="41"/>
      <c r="I3" s="41"/>
      <c r="J3" s="41"/>
      <c r="K3" s="41"/>
      <c r="L3" s="3"/>
      <c r="N3" s="2"/>
    </row>
    <row r="4" spans="2:14" s="3" customFormat="1" ht="6.75" customHeight="1">
      <c r="N4" s="37"/>
    </row>
    <row r="5" spans="2:14" s="3" customFormat="1" ht="18" customHeight="1">
      <c r="C5" s="40" t="s">
        <v>35</v>
      </c>
      <c r="D5" s="39" t="s">
        <v>34</v>
      </c>
      <c r="E5" s="39"/>
      <c r="F5" s="39"/>
      <c r="G5" s="39"/>
      <c r="H5" s="38"/>
      <c r="I5" s="38"/>
      <c r="J5" s="38"/>
      <c r="N5" s="37"/>
    </row>
    <row r="6" spans="2:14" s="3" customFormat="1" ht="6.75" customHeight="1">
      <c r="N6" s="37"/>
    </row>
    <row r="7" spans="2:14" s="1" customFormat="1">
      <c r="B7" s="35" t="s">
        <v>33</v>
      </c>
      <c r="C7" s="35"/>
      <c r="D7" s="36" t="s">
        <v>32</v>
      </c>
      <c r="E7" s="36"/>
      <c r="F7" s="36"/>
      <c r="G7" s="36"/>
      <c r="H7" s="36"/>
      <c r="I7" s="36"/>
      <c r="J7" s="36"/>
      <c r="K7" s="36" t="s">
        <v>31</v>
      </c>
      <c r="L7" s="3"/>
      <c r="N7" s="2"/>
    </row>
    <row r="8" spans="2:14" s="1" customFormat="1" ht="25.5">
      <c r="B8" s="35"/>
      <c r="C8" s="35"/>
      <c r="D8" s="34" t="s">
        <v>30</v>
      </c>
      <c r="E8" s="34" t="s">
        <v>29</v>
      </c>
      <c r="F8" s="34" t="s">
        <v>28</v>
      </c>
      <c r="G8" s="34" t="s">
        <v>27</v>
      </c>
      <c r="H8" s="34" t="s">
        <v>26</v>
      </c>
      <c r="I8" s="34" t="s">
        <v>25</v>
      </c>
      <c r="J8" s="34" t="s">
        <v>24</v>
      </c>
      <c r="K8" s="36"/>
      <c r="L8" s="3"/>
      <c r="N8" s="2"/>
    </row>
    <row r="9" spans="2:14" s="1" customFormat="1" ht="11.25" customHeight="1">
      <c r="B9" s="35"/>
      <c r="C9" s="35"/>
      <c r="D9" s="34">
        <v>1</v>
      </c>
      <c r="E9" s="34">
        <v>2</v>
      </c>
      <c r="F9" s="34" t="s">
        <v>23</v>
      </c>
      <c r="G9" s="34">
        <v>4</v>
      </c>
      <c r="H9" s="34">
        <v>5</v>
      </c>
      <c r="I9" s="34">
        <v>6</v>
      </c>
      <c r="J9" s="34">
        <v>7</v>
      </c>
      <c r="K9" s="34" t="s">
        <v>22</v>
      </c>
      <c r="L9" s="3"/>
      <c r="N9" s="2"/>
    </row>
    <row r="10" spans="2:14" s="1" customFormat="1">
      <c r="B10" s="25" t="s">
        <v>21</v>
      </c>
      <c r="C10" s="24"/>
      <c r="D10" s="23">
        <f>+D11</f>
        <v>0</v>
      </c>
      <c r="E10" s="23">
        <v>3500000</v>
      </c>
      <c r="F10" s="23">
        <f>+D10+E10</f>
        <v>3500000</v>
      </c>
      <c r="G10" s="23">
        <f>+G11</f>
        <v>672035.44000000006</v>
      </c>
      <c r="H10" s="23">
        <f>+H11</f>
        <v>672035.44000000006</v>
      </c>
      <c r="I10" s="23">
        <f>+I11</f>
        <v>646229.44000000006</v>
      </c>
      <c r="J10" s="23">
        <f>+J11</f>
        <v>646229.44000000006</v>
      </c>
      <c r="K10" s="23">
        <f>+F10-H10</f>
        <v>2827964.56</v>
      </c>
      <c r="L10" s="3"/>
      <c r="N10" s="2"/>
    </row>
    <row r="11" spans="2:14" s="1" customFormat="1">
      <c r="B11" s="22"/>
      <c r="C11" s="21" t="s">
        <v>20</v>
      </c>
      <c r="D11" s="33">
        <v>0</v>
      </c>
      <c r="E11" s="33">
        <v>3500000</v>
      </c>
      <c r="F11" s="20">
        <f>+D11+E11</f>
        <v>3500000</v>
      </c>
      <c r="G11" s="33">
        <v>672035.44000000006</v>
      </c>
      <c r="H11" s="33">
        <v>672035.44000000006</v>
      </c>
      <c r="I11" s="33">
        <v>646229.44000000006</v>
      </c>
      <c r="J11" s="33">
        <v>646229.44000000006</v>
      </c>
      <c r="K11" s="20">
        <f>+F11-H11</f>
        <v>2827964.56</v>
      </c>
      <c r="L11" s="3"/>
      <c r="N11" s="2"/>
    </row>
    <row r="12" spans="2:14" s="1" customFormat="1">
      <c r="B12" s="25" t="s">
        <v>19</v>
      </c>
      <c r="C12" s="24"/>
      <c r="D12" s="23">
        <f>SUM(D13:D13)</f>
        <v>0</v>
      </c>
      <c r="E12" s="23">
        <f>+E13</f>
        <v>300000</v>
      </c>
      <c r="F12" s="23">
        <f>+D12+E12</f>
        <v>300000</v>
      </c>
      <c r="G12" s="23">
        <f>+G13</f>
        <v>60693.210000000006</v>
      </c>
      <c r="H12" s="23">
        <f>+H13</f>
        <v>60693.210000000006</v>
      </c>
      <c r="I12" s="23">
        <f>+I13</f>
        <v>60693.210000000006</v>
      </c>
      <c r="J12" s="23">
        <f>+J13</f>
        <v>60693.210000000006</v>
      </c>
      <c r="K12" s="23">
        <f>+F12-H12</f>
        <v>239306.78999999998</v>
      </c>
      <c r="L12" s="3"/>
      <c r="N12" s="2"/>
    </row>
    <row r="13" spans="2:14" s="1" customFormat="1">
      <c r="B13" s="22"/>
      <c r="C13" s="21" t="s">
        <v>18</v>
      </c>
      <c r="D13" s="20">
        <v>0</v>
      </c>
      <c r="E13" s="20">
        <v>300000</v>
      </c>
      <c r="F13" s="20">
        <f>+D13+E13</f>
        <v>300000</v>
      </c>
      <c r="G13" s="20">
        <v>60693.210000000006</v>
      </c>
      <c r="H13" s="20">
        <v>60693.210000000006</v>
      </c>
      <c r="I13" s="20">
        <v>60693.210000000006</v>
      </c>
      <c r="J13" s="20">
        <v>60693.210000000006</v>
      </c>
      <c r="K13" s="20">
        <f>+F13-H13</f>
        <v>239306.78999999998</v>
      </c>
      <c r="L13" s="3"/>
      <c r="M13" s="2"/>
      <c r="N13" s="2"/>
    </row>
    <row r="14" spans="2:14" s="1" customFormat="1">
      <c r="B14" s="25" t="s">
        <v>17</v>
      </c>
      <c r="C14" s="24"/>
      <c r="D14" s="23">
        <f>SUM(D15:D20)</f>
        <v>0</v>
      </c>
      <c r="E14" s="23">
        <f>SUM(E15:E20)</f>
        <v>1675000</v>
      </c>
      <c r="F14" s="23">
        <f>+D14+E14</f>
        <v>1675000</v>
      </c>
      <c r="G14" s="23">
        <f>SUM(G15:G20)</f>
        <v>58536.189999999995</v>
      </c>
      <c r="H14" s="23">
        <f>SUM(H15:H20)</f>
        <v>58536.189999999995</v>
      </c>
      <c r="I14" s="23">
        <f>SUM(I15:I20)</f>
        <v>53688.189999999995</v>
      </c>
      <c r="J14" s="23">
        <f>SUM(J15:J20)</f>
        <v>53688.189999999995</v>
      </c>
      <c r="K14" s="23">
        <f>+F14-H14</f>
        <v>1616463.81</v>
      </c>
      <c r="L14" s="3"/>
      <c r="N14" s="2"/>
    </row>
    <row r="15" spans="2:14" s="1" customFormat="1">
      <c r="B15" s="22"/>
      <c r="C15" s="21" t="s">
        <v>16</v>
      </c>
      <c r="D15" s="20">
        <v>0</v>
      </c>
      <c r="E15" s="20">
        <v>90000</v>
      </c>
      <c r="F15" s="20">
        <f>+D15+E15</f>
        <v>90000</v>
      </c>
      <c r="G15" s="20">
        <v>6106.65</v>
      </c>
      <c r="H15" s="20">
        <v>6106.65</v>
      </c>
      <c r="I15" s="20">
        <v>6106.65</v>
      </c>
      <c r="J15" s="20">
        <v>6106.65</v>
      </c>
      <c r="K15" s="20">
        <f>+F15-H15</f>
        <v>83893.35</v>
      </c>
      <c r="L15" s="3"/>
      <c r="N15" s="2"/>
    </row>
    <row r="16" spans="2:14" s="1" customFormat="1">
      <c r="B16" s="22"/>
      <c r="C16" s="21" t="s">
        <v>15</v>
      </c>
      <c r="D16" s="20">
        <v>0</v>
      </c>
      <c r="E16" s="20">
        <v>1300000</v>
      </c>
      <c r="F16" s="20">
        <f>+D16+E16</f>
        <v>1300000</v>
      </c>
      <c r="G16" s="20">
        <v>0</v>
      </c>
      <c r="H16" s="20">
        <v>0</v>
      </c>
      <c r="I16" s="20">
        <v>0</v>
      </c>
      <c r="J16" s="20">
        <v>0</v>
      </c>
      <c r="K16" s="20">
        <f>+F16-H16</f>
        <v>1300000</v>
      </c>
      <c r="L16" s="3"/>
      <c r="N16" s="2"/>
    </row>
    <row r="17" spans="1:14" s="27" customFormat="1">
      <c r="A17" s="29"/>
      <c r="B17" s="32"/>
      <c r="C17" s="31" t="s">
        <v>14</v>
      </c>
      <c r="D17" s="30">
        <v>0</v>
      </c>
      <c r="E17" s="30">
        <v>90000</v>
      </c>
      <c r="F17" s="30">
        <f>+D17+E17</f>
        <v>90000</v>
      </c>
      <c r="G17" s="30">
        <v>28621.94</v>
      </c>
      <c r="H17" s="30">
        <v>28621.94</v>
      </c>
      <c r="I17" s="30">
        <v>28621.94</v>
      </c>
      <c r="J17" s="30">
        <v>28621.94</v>
      </c>
      <c r="K17" s="30">
        <f>+F17-H17</f>
        <v>61378.06</v>
      </c>
      <c r="L17" s="29"/>
      <c r="N17" s="28"/>
    </row>
    <row r="18" spans="1:14">
      <c r="B18" s="22"/>
      <c r="C18" s="21" t="s">
        <v>13</v>
      </c>
      <c r="D18" s="20">
        <v>0</v>
      </c>
      <c r="E18" s="20">
        <v>25000</v>
      </c>
      <c r="F18" s="20">
        <f>+D18+E18</f>
        <v>25000</v>
      </c>
      <c r="G18" s="20">
        <v>0</v>
      </c>
      <c r="H18" s="20">
        <v>0</v>
      </c>
      <c r="I18" s="20">
        <v>0</v>
      </c>
      <c r="J18" s="20">
        <v>0</v>
      </c>
      <c r="K18" s="20">
        <f>+F18-H18</f>
        <v>25000</v>
      </c>
      <c r="M18" s="4"/>
    </row>
    <row r="19" spans="1:14">
      <c r="B19" s="22"/>
      <c r="C19" s="21" t="s">
        <v>12</v>
      </c>
      <c r="D19" s="20">
        <v>0</v>
      </c>
      <c r="E19" s="20">
        <v>100000</v>
      </c>
      <c r="F19" s="20">
        <f>+D19+E19</f>
        <v>100000</v>
      </c>
      <c r="G19" s="20">
        <v>10393.6</v>
      </c>
      <c r="H19" s="20">
        <v>10393.6</v>
      </c>
      <c r="I19" s="20">
        <v>10393.6</v>
      </c>
      <c r="J19" s="20">
        <v>10393.6</v>
      </c>
      <c r="K19" s="20">
        <f>+F19-H19</f>
        <v>89606.399999999994</v>
      </c>
    </row>
    <row r="20" spans="1:14">
      <c r="B20" s="22"/>
      <c r="C20" s="21" t="s">
        <v>11</v>
      </c>
      <c r="D20" s="20">
        <v>0</v>
      </c>
      <c r="E20" s="20">
        <v>70000</v>
      </c>
      <c r="F20" s="20">
        <f>+D20+E20</f>
        <v>70000</v>
      </c>
      <c r="G20" s="20">
        <v>13414</v>
      </c>
      <c r="H20" s="20">
        <v>13414</v>
      </c>
      <c r="I20" s="20">
        <v>8566</v>
      </c>
      <c r="J20" s="20">
        <v>8566</v>
      </c>
      <c r="K20" s="20">
        <f>+F20-H20</f>
        <v>56586</v>
      </c>
    </row>
    <row r="21" spans="1:14">
      <c r="B21" s="25" t="s">
        <v>10</v>
      </c>
      <c r="C21" s="24"/>
      <c r="D21" s="23">
        <f>+D23</f>
        <v>0</v>
      </c>
      <c r="E21" s="23">
        <f>+E22+E23</f>
        <v>12805853.460000001</v>
      </c>
      <c r="F21" s="23">
        <f>+F22+F23</f>
        <v>12805853.460000001</v>
      </c>
      <c r="G21" s="23">
        <f>+G23</f>
        <v>1131600</v>
      </c>
      <c r="H21" s="23">
        <f>+H23</f>
        <v>510600</v>
      </c>
      <c r="I21" s="23">
        <f>+I23</f>
        <v>510600</v>
      </c>
      <c r="J21" s="23">
        <f>+J23</f>
        <v>510600</v>
      </c>
      <c r="K21" s="23">
        <f>+K22+K23</f>
        <v>12295253.460000001</v>
      </c>
    </row>
    <row r="22" spans="1:14">
      <c r="B22" s="26"/>
      <c r="C22" s="21" t="s">
        <v>9</v>
      </c>
      <c r="D22" s="23"/>
      <c r="E22" s="20">
        <v>2500000</v>
      </c>
      <c r="F22" s="20">
        <f>+E22</f>
        <v>2500000</v>
      </c>
      <c r="G22" s="23"/>
      <c r="H22" s="23"/>
      <c r="I22" s="23"/>
      <c r="J22" s="23"/>
      <c r="K22" s="20">
        <v>2500000</v>
      </c>
    </row>
    <row r="23" spans="1:14">
      <c r="B23" s="22"/>
      <c r="C23" s="21" t="s">
        <v>8</v>
      </c>
      <c r="D23" s="20">
        <v>0</v>
      </c>
      <c r="E23" s="20">
        <v>10305853.460000001</v>
      </c>
      <c r="F23" s="20">
        <f>+E23</f>
        <v>10305853.460000001</v>
      </c>
      <c r="G23" s="20">
        <v>1131600</v>
      </c>
      <c r="H23" s="20">
        <v>510600</v>
      </c>
      <c r="I23" s="20">
        <v>510600</v>
      </c>
      <c r="J23" s="20">
        <v>510600</v>
      </c>
      <c r="K23" s="20">
        <f>+F23-H23</f>
        <v>9795253.4600000009</v>
      </c>
    </row>
    <row r="24" spans="1:14">
      <c r="B24" s="25" t="s">
        <v>7</v>
      </c>
      <c r="C24" s="24"/>
      <c r="D24" s="23">
        <f>+D25</f>
        <v>0</v>
      </c>
      <c r="E24" s="23">
        <f>+E25</f>
        <v>98803.37999999999</v>
      </c>
      <c r="F24" s="23">
        <f>+D24+E24</f>
        <v>98803.37999999999</v>
      </c>
      <c r="G24" s="23">
        <f>+G25</f>
        <v>0</v>
      </c>
      <c r="H24" s="23">
        <f>+H25</f>
        <v>0</v>
      </c>
      <c r="I24" s="23">
        <f>+I25</f>
        <v>0</v>
      </c>
      <c r="J24" s="23">
        <f>+J25</f>
        <v>0</v>
      </c>
      <c r="K24" s="23">
        <f>+F24-H24</f>
        <v>98803.37999999999</v>
      </c>
    </row>
    <row r="25" spans="1:14">
      <c r="B25" s="22"/>
      <c r="C25" s="21" t="s">
        <v>6</v>
      </c>
      <c r="D25" s="20">
        <v>0</v>
      </c>
      <c r="E25" s="20">
        <f>+[2]EAI!F40</f>
        <v>98803.37999999999</v>
      </c>
      <c r="F25" s="20">
        <f>+E25</f>
        <v>98803.37999999999</v>
      </c>
      <c r="G25" s="20">
        <v>0</v>
      </c>
      <c r="H25" s="20">
        <v>0</v>
      </c>
      <c r="I25" s="20">
        <v>0</v>
      </c>
      <c r="J25" s="20">
        <v>0</v>
      </c>
      <c r="K25" s="20">
        <f>+F25-H25</f>
        <v>98803.37999999999</v>
      </c>
    </row>
    <row r="26" spans="1:14" s="13" customFormat="1">
      <c r="A26" s="15"/>
      <c r="B26" s="19"/>
      <c r="C26" s="18" t="s">
        <v>5</v>
      </c>
      <c r="D26" s="17">
        <v>0</v>
      </c>
      <c r="E26" s="16">
        <f>SUM(E10,E12,E14,E21,E24)</f>
        <v>18379656.84</v>
      </c>
      <c r="F26" s="16">
        <f>SUM(F10,F12,F14,F21,F24)</f>
        <v>18379656.84</v>
      </c>
      <c r="G26" s="16">
        <f>SUM(G10,G12,G14,G21,G24)</f>
        <v>1922864.8399999999</v>
      </c>
      <c r="H26" s="16">
        <f>SUM(H10,H12,H14,H21,H24)</f>
        <v>1301864.8399999999</v>
      </c>
      <c r="I26" s="16">
        <f>SUM(I10,I12,I14,I21,I24)</f>
        <v>1271210.8399999999</v>
      </c>
      <c r="J26" s="16">
        <f>SUM(J10,J12,J14,J21,J24)</f>
        <v>1271210.8399999999</v>
      </c>
      <c r="K26" s="16">
        <f>SUM(K10,K12,K14,K21,K24)</f>
        <v>17077792</v>
      </c>
      <c r="L26" s="15"/>
      <c r="N26" s="14"/>
    </row>
    <row r="27" spans="1:14">
      <c r="H27" s="4"/>
    </row>
    <row r="28" spans="1:14">
      <c r="B28" s="12" t="s">
        <v>4</v>
      </c>
      <c r="F28" s="10"/>
      <c r="G28" s="10"/>
      <c r="H28" s="10"/>
      <c r="I28" s="10"/>
      <c r="J28" s="10"/>
      <c r="K28" s="11"/>
    </row>
    <row r="30" spans="1:14">
      <c r="D30" s="10" t="str">
        <f>IF(D27=[1]CAdmon!D39," ","ERROR")</f>
        <v xml:space="preserve"> </v>
      </c>
      <c r="E30" s="10" t="str">
        <f>IF(E27=[1]CAdmon!E39," ","ERROR")</f>
        <v xml:space="preserve"> </v>
      </c>
      <c r="F30" s="10" t="str">
        <f>IF(F27=[1]CAdmon!F39," ","ERROR")</f>
        <v xml:space="preserve"> </v>
      </c>
      <c r="G30" s="10"/>
      <c r="H30" s="10" t="str">
        <f>IF(H27=[1]CAdmon!H39," ","ERROR")</f>
        <v xml:space="preserve"> </v>
      </c>
      <c r="I30" s="10"/>
      <c r="J30" s="10" t="str">
        <f>IF(J27=[1]CAdmon!J39," ","ERROR")</f>
        <v xml:space="preserve"> </v>
      </c>
      <c r="K30" s="9"/>
    </row>
    <row r="31" spans="1:14">
      <c r="C31" s="8"/>
    </row>
    <row r="32" spans="1:14">
      <c r="C32" s="6" t="s">
        <v>3</v>
      </c>
      <c r="F32" s="7" t="s">
        <v>2</v>
      </c>
      <c r="G32" s="7"/>
      <c r="H32" s="7"/>
      <c r="I32" s="7"/>
      <c r="J32" s="7"/>
      <c r="K32" s="7"/>
    </row>
    <row r="33" spans="3:11" s="1" customFormat="1">
      <c r="C33" s="6" t="s">
        <v>1</v>
      </c>
      <c r="F33" s="5" t="s">
        <v>0</v>
      </c>
      <c r="G33" s="5"/>
      <c r="H33" s="5"/>
      <c r="I33" s="5"/>
      <c r="J33" s="5"/>
      <c r="K33" s="5"/>
    </row>
    <row r="35" spans="3:11" s="1" customFormat="1">
      <c r="E35" s="4"/>
    </row>
  </sheetData>
  <mergeCells count="13">
    <mergeCell ref="F33:K33"/>
    <mergeCell ref="K7:K8"/>
    <mergeCell ref="B10:C10"/>
    <mergeCell ref="B12:C12"/>
    <mergeCell ref="B14:C14"/>
    <mergeCell ref="B21:C21"/>
    <mergeCell ref="B24:C24"/>
    <mergeCell ref="B1:K1"/>
    <mergeCell ref="B2:K2"/>
    <mergeCell ref="B3:K3"/>
    <mergeCell ref="B7:C9"/>
    <mergeCell ref="D7:J7"/>
    <mergeCell ref="F32:K32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2018-04-06T15:31:37Z</dcterms:created>
  <dcterms:modified xsi:type="dcterms:W3CDTF">2018-04-06T15:31:50Z</dcterms:modified>
</cp:coreProperties>
</file>