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CUENTA PUBLICA\"/>
    </mc:Choice>
  </mc:AlternateContent>
  <bookViews>
    <workbookView xWindow="0" yWindow="0" windowWidth="16457" windowHeight="5837"/>
  </bookViews>
  <sheets>
    <sheet name="ECSF" sheetId="1" r:id="rId1"/>
  </sheets>
  <externalReferences>
    <externalReference r:id="rId2"/>
    <externalReference r:id="rId3"/>
  </externalReferences>
  <definedNames>
    <definedName name="_xlnm._FilterDatabase" localSheetId="0" hidden="1">ECSF!$A$2:$C$58</definedName>
    <definedName name="balanza_mes">'[2]Ene-16'!$A$1:$H$200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8" i="1" l="1"/>
  <c r="C58" i="1" s="1"/>
  <c r="B57" i="1"/>
  <c r="C57" i="1" s="1"/>
  <c r="B56" i="1"/>
  <c r="C56" i="1" s="1"/>
  <c r="B54" i="1"/>
  <c r="C54" i="1" s="1"/>
  <c r="B53" i="1"/>
  <c r="C53" i="1" s="1"/>
  <c r="B52" i="1"/>
  <c r="C52" i="1" s="1"/>
  <c r="B51" i="1"/>
  <c r="C51" i="1" s="1"/>
  <c r="B50" i="1"/>
  <c r="B49" i="1" s="1"/>
  <c r="B43" i="1" s="1"/>
  <c r="B47" i="1"/>
  <c r="C47" i="1" s="1"/>
  <c r="B46" i="1"/>
  <c r="C46" i="1" s="1"/>
  <c r="B45" i="1"/>
  <c r="C45" i="1" s="1"/>
  <c r="B44" i="1"/>
  <c r="C44" i="1" s="1"/>
  <c r="B41" i="1"/>
  <c r="C41" i="1" s="1"/>
  <c r="B40" i="1"/>
  <c r="C40" i="1" s="1"/>
  <c r="B39" i="1"/>
  <c r="C39" i="1" s="1"/>
  <c r="B38" i="1"/>
  <c r="C38" i="1" s="1"/>
  <c r="B37" i="1"/>
  <c r="C37" i="1" s="1"/>
  <c r="B36" i="1"/>
  <c r="B35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C13" i="1" s="1"/>
  <c r="B11" i="1"/>
  <c r="C11" i="1" s="1"/>
  <c r="B10" i="1"/>
  <c r="C10" i="1" s="1"/>
  <c r="B9" i="1"/>
  <c r="C9" i="1" s="1"/>
  <c r="B8" i="1"/>
  <c r="C8" i="1" s="1"/>
  <c r="B7" i="1"/>
  <c r="C7" i="1" s="1"/>
  <c r="B6" i="1"/>
  <c r="B4" i="1" s="1"/>
  <c r="B5" i="1"/>
  <c r="C5" i="1" s="1"/>
  <c r="C4" i="1" l="1"/>
  <c r="C3" i="1" s="1"/>
  <c r="B3" i="1"/>
  <c r="C25" i="1"/>
  <c r="C6" i="1"/>
  <c r="B13" i="1"/>
  <c r="C36" i="1"/>
  <c r="C35" i="1" s="1"/>
  <c r="C50" i="1"/>
  <c r="C49" i="1" s="1"/>
  <c r="C43" i="1" s="1"/>
</calcChain>
</file>

<file path=xl/sharedStrings.xml><?xml version="1.0" encoding="utf-8"?>
<sst xmlns="http://schemas.openxmlformats.org/spreadsheetml/2006/main" count="58" uniqueCount="58">
  <si>
    <t>CUENTA PÚBLICA 2020
 FIDEICOMISO DEL PROGRAMA DE REFORESTACION Y PROTECCION A ZONAS REFORESTADAS &lt;&lt;FIFORES&gt;&gt;
Estado de Cambios en la Situación Financiera
Al 31 de diciembre de 2020 y 31 de diciembre 2019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</si>
  <si>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</si>
  <si>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</si>
  <si>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</si>
  <si>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</si>
  <si>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</si>
  <si>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</si>
  <si>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</si>
  <si>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</si>
  <si>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</si>
  <si>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</si>
  <si>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</si>
  <si>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</si>
  <si>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</si>
  <si>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</si>
  <si>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</si>
  <si>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</si>
  <si>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</si>
  <si>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</si>
  <si>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</si>
  <si>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</si>
  <si>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</si>
  <si>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</si>
  <si>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</si>
  <si>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</si>
  <si>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</si>
  <si>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</si>
  <si>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</si>
  <si>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</si>
  <si>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</si>
  <si>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</si>
  <si>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</si>
  <si>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</si>
  <si>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</si>
  <si>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</si>
  <si>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</si>
  <si>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</si>
  <si>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</si>
  <si>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</si>
  <si>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</si>
  <si>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</si>
  <si>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</si>
  <si>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</si>
  <si>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</si>
  <si>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</si>
  <si>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</si>
  <si>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</si>
  <si>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</si>
  <si>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</si>
  <si>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</si>
  <si>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</si>
  <si>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</si>
  <si>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</si>
  <si>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emisor"</t>
  </si>
  <si>
    <t>___________________________________</t>
  </si>
  <si>
    <t>________________________________________</t>
  </si>
  <si>
    <t xml:space="preserve">C.P. Ma. Cristina Aguilar Valtierra
Directora Administrativa </t>
  </si>
  <si>
    <t>Lic. María Isabel Ortiz Mantilla
Secretaria de Medio Ambiente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</si>
</sst>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vertical="top"/>
      <protection locked="0"/>
    </xf>
    <xf numFmtId="0" fontId="3" fillId="0" borderId="4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2" fillId="0" borderId="0" xfId="1" applyFont="1" applyAlignment="1" applyProtection="1">
      <alignment horizontal="center" vertical="top"/>
      <protection locked="0"/>
    </xf>
    <xf numFmtId="0" fontId="3" fillId="0" borderId="7" xfId="1" applyFont="1" applyFill="1" applyBorder="1" applyAlignment="1">
      <alignment vertical="top" wrapText="1"/>
    </xf>
    <xf numFmtId="3" fontId="3" fillId="0" borderId="0" xfId="2" applyNumberFormat="1" applyFont="1" applyFill="1" applyBorder="1" applyAlignment="1" applyProtection="1">
      <alignment vertical="top" wrapText="1"/>
      <protection locked="0"/>
    </xf>
    <xf numFmtId="3" fontId="3" fillId="0" borderId="8" xfId="2" applyNumberFormat="1" applyFont="1" applyFill="1" applyBorder="1" applyAlignment="1" applyProtection="1">
      <alignment vertical="top" wrapText="1"/>
      <protection locked="0"/>
    </xf>
    <xf numFmtId="0" fontId="4" fillId="0" borderId="0" xfId="1" applyFont="1" applyAlignment="1" applyProtection="1">
      <alignment vertical="top"/>
      <protection locked="0"/>
    </xf>
    <xf numFmtId="0" fontId="5" fillId="0" borderId="7" xfId="1" applyFont="1" applyFill="1" applyBorder="1" applyAlignment="1">
      <alignment vertical="top" wrapText="1"/>
    </xf>
    <xf numFmtId="0" fontId="6" fillId="0" borderId="7" xfId="1" applyFont="1" applyFill="1" applyBorder="1" applyAlignment="1">
      <alignment horizontal="left" vertical="top" wrapText="1"/>
    </xf>
    <xf numFmtId="3" fontId="6" fillId="3" borderId="0" xfId="2" applyNumberFormat="1" applyFont="1" applyFill="1" applyBorder="1" applyAlignment="1" applyProtection="1">
      <alignment horizontal="right" vertical="top" wrapText="1"/>
    </xf>
    <xf numFmtId="3" fontId="6" fillId="3" borderId="8" xfId="2" applyNumberFormat="1" applyFont="1" applyFill="1" applyBorder="1" applyAlignment="1" applyProtection="1">
      <alignment horizontal="right" vertical="top" wrapText="1"/>
    </xf>
    <xf numFmtId="3" fontId="6" fillId="0" borderId="0" xfId="2" applyNumberFormat="1" applyFont="1" applyFill="1" applyBorder="1" applyAlignment="1" applyProtection="1">
      <alignment vertical="top" wrapText="1"/>
      <protection locked="0"/>
    </xf>
    <xf numFmtId="3" fontId="6" fillId="0" borderId="8" xfId="2" applyNumberFormat="1" applyFont="1" applyFill="1" applyBorder="1" applyAlignment="1" applyProtection="1">
      <alignment vertical="top" wrapText="1"/>
      <protection locked="0"/>
    </xf>
    <xf numFmtId="0" fontId="6" fillId="0" borderId="7" xfId="1" applyFont="1" applyFill="1" applyBorder="1" applyAlignment="1">
      <alignment vertical="top" wrapText="1"/>
    </xf>
    <xf numFmtId="0" fontId="6" fillId="0" borderId="9" xfId="1" applyFont="1" applyFill="1" applyBorder="1" applyAlignment="1">
      <alignment horizontal="left" vertical="top" wrapText="1"/>
    </xf>
    <xf numFmtId="3" fontId="6" fillId="3" borderId="10" xfId="2" applyNumberFormat="1" applyFont="1" applyFill="1" applyBorder="1" applyAlignment="1" applyProtection="1">
      <alignment horizontal="right" vertical="top" wrapText="1"/>
    </xf>
    <xf numFmtId="3" fontId="6" fillId="3" borderId="11" xfId="2" applyNumberFormat="1" applyFont="1" applyFill="1" applyBorder="1" applyAlignment="1" applyProtection="1">
      <alignment horizontal="right" vertical="top" wrapText="1"/>
    </xf>
    <xf numFmtId="0" fontId="6" fillId="0" borderId="0" xfId="1" applyFont="1" applyAlignment="1">
      <alignment vertical="top" wrapText="1"/>
    </xf>
    <xf numFmtId="4" fontId="6" fillId="0" borderId="0" xfId="1" applyNumberFormat="1" applyFont="1" applyAlignment="1">
      <alignment vertical="top"/>
    </xf>
    <xf numFmtId="0" fontId="6" fillId="0" borderId="0" xfId="1" applyFont="1" applyAlignment="1" applyProtection="1">
      <alignment horizontal="left" vertical="top" wrapText="1"/>
      <protection locked="0"/>
    </xf>
    <xf numFmtId="0" fontId="2" fillId="0" borderId="0" xfId="1" applyFont="1" applyAlignment="1" applyProtection="1">
      <alignment vertical="top" wrapText="1"/>
      <protection locked="0"/>
    </xf>
    <xf numFmtId="0" fontId="6" fillId="0" borderId="0" xfId="1" applyFont="1" applyAlignment="1" applyProtection="1">
      <alignment vertical="top" wrapText="1"/>
      <protection locked="0"/>
    </xf>
    <xf numFmtId="4" fontId="6" fillId="0" borderId="0" xfId="1" applyNumberFormat="1" applyFont="1" applyAlignment="1" applyProtection="1">
      <alignment vertical="top"/>
      <protection locked="0"/>
    </xf>
    <xf numFmtId="0" fontId="6" fillId="0" borderId="0" xfId="1" applyFont="1" applyBorder="1" applyAlignment="1" applyProtection="1">
      <alignment horizontal="center" vertical="top" wrapText="1"/>
      <protection locked="0"/>
    </xf>
    <xf numFmtId="0" fontId="6" fillId="0" borderId="0" xfId="1" applyFont="1" applyAlignment="1" applyProtection="1">
      <alignment horizontal="center" vertical="top" wrapText="1"/>
      <protection locked="0"/>
    </xf>
    <xf numFmtId="0" fontId="6" fillId="0" borderId="0" xfId="1" applyFont="1" applyBorder="1" applyAlignment="1" applyProtection="1">
      <alignment horizontal="center" vertical="top" wrapText="1"/>
      <protection locked="0"/>
    </xf>
    <xf numFmtId="4" fontId="2" fillId="0" borderId="0" xfId="1" applyNumberFormat="1" applyFont="1" applyAlignment="1" applyProtection="1">
      <alignment vertical="top"/>
      <protection locked="0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arciab/Documents/FINANCIEROS/FIFORES/ESTADOS%20FINANCIEROS/47_FIFORES_CP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IPC"/>
      <sheetName val="NG"/>
      <sheetName val="NGA "/>
      <sheetName val="EAI"/>
      <sheetName val="CA 1"/>
      <sheetName val="CA 2"/>
      <sheetName val="CA 3"/>
      <sheetName val="COG"/>
      <sheetName val="CE"/>
      <sheetName val="CFG"/>
      <sheetName val="EN"/>
      <sheetName val="ID"/>
      <sheetName val="GCP"/>
      <sheetName val="PPI"/>
      <sheetName val="INR "/>
      <sheetName val="FF"/>
      <sheetName val="IPF "/>
      <sheetName val="RBM"/>
      <sheetName val="RBI"/>
      <sheetName val="MPAS"/>
      <sheetName val="CBPE"/>
      <sheetName val="DGF"/>
      <sheetName val="EB"/>
      <sheetName val="OTL"/>
    </sheetNames>
    <sheetDataSet>
      <sheetData sheetId="0">
        <row r="5">
          <cell r="A5" t="str">
            <v>Efectivo y Equivalentes</v>
          </cell>
          <cell r="B5">
            <v>2190528.81</v>
          </cell>
          <cell r="C5">
            <v>6422937.29</v>
          </cell>
          <cell r="F5">
            <v>273258.40999999997</v>
          </cell>
          <cell r="G5">
            <v>1480372.84</v>
          </cell>
        </row>
        <row r="6">
          <cell r="B6">
            <v>159085.17000000001</v>
          </cell>
          <cell r="C6">
            <v>0</v>
          </cell>
          <cell r="F6">
            <v>0</v>
          </cell>
          <cell r="G6">
            <v>0</v>
          </cell>
        </row>
        <row r="7">
          <cell r="B7">
            <v>0</v>
          </cell>
          <cell r="C7">
            <v>0</v>
          </cell>
          <cell r="F7">
            <v>0</v>
          </cell>
          <cell r="G7">
            <v>0</v>
          </cell>
        </row>
        <row r="8">
          <cell r="B8">
            <v>0</v>
          </cell>
          <cell r="C8">
            <v>0</v>
          </cell>
          <cell r="F8">
            <v>0</v>
          </cell>
          <cell r="G8">
            <v>0</v>
          </cell>
        </row>
        <row r="9">
          <cell r="B9">
            <v>0</v>
          </cell>
          <cell r="C9">
            <v>0</v>
          </cell>
          <cell r="F9">
            <v>0</v>
          </cell>
          <cell r="G9">
            <v>0</v>
          </cell>
        </row>
        <row r="10">
          <cell r="B10">
            <v>0</v>
          </cell>
          <cell r="C10">
            <v>0</v>
          </cell>
          <cell r="F10">
            <v>0</v>
          </cell>
          <cell r="G10">
            <v>0</v>
          </cell>
        </row>
        <row r="11">
          <cell r="B11">
            <v>0</v>
          </cell>
          <cell r="C11">
            <v>0</v>
          </cell>
          <cell r="F11">
            <v>0</v>
          </cell>
          <cell r="G11">
            <v>0</v>
          </cell>
        </row>
        <row r="12">
          <cell r="F12">
            <v>0</v>
          </cell>
          <cell r="G12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2463968.11</v>
          </cell>
          <cell r="C17">
            <v>2555775.91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F18">
            <v>0</v>
          </cell>
          <cell r="G18">
            <v>0</v>
          </cell>
        </row>
        <row r="19">
          <cell r="B19">
            <v>416922</v>
          </cell>
          <cell r="C19">
            <v>644912</v>
          </cell>
          <cell r="F19">
            <v>0</v>
          </cell>
          <cell r="G19">
            <v>0</v>
          </cell>
        </row>
        <row r="20">
          <cell r="B20">
            <v>0</v>
          </cell>
          <cell r="C20">
            <v>0</v>
          </cell>
          <cell r="F20">
            <v>0</v>
          </cell>
          <cell r="G20">
            <v>0</v>
          </cell>
        </row>
        <row r="21">
          <cell r="B21">
            <v>-416922</v>
          </cell>
          <cell r="C21">
            <v>-644912</v>
          </cell>
        </row>
        <row r="22">
          <cell r="B22">
            <v>0</v>
          </cell>
          <cell r="C22">
            <v>1700000</v>
          </cell>
        </row>
        <row r="23">
          <cell r="B23">
            <v>-93196.63</v>
          </cell>
          <cell r="C23">
            <v>-93196.63</v>
          </cell>
        </row>
        <row r="24">
          <cell r="B24">
            <v>0</v>
          </cell>
          <cell r="C24">
            <v>0</v>
          </cell>
        </row>
        <row r="30">
          <cell r="F30">
            <v>233768156.81</v>
          </cell>
          <cell r="G30">
            <v>233768156.81</v>
          </cell>
        </row>
        <row r="31">
          <cell r="F31">
            <v>233768156.81</v>
          </cell>
          <cell r="G31">
            <v>233768156.81</v>
          </cell>
        </row>
        <row r="32">
          <cell r="F32">
            <v>0</v>
          </cell>
          <cell r="G32">
            <v>0</v>
          </cell>
        </row>
        <row r="33">
          <cell r="F33">
            <v>0</v>
          </cell>
          <cell r="G33">
            <v>0</v>
          </cell>
        </row>
        <row r="36">
          <cell r="F36">
            <v>-3392101.8499999978</v>
          </cell>
          <cell r="G36">
            <v>1864557.2000000011</v>
          </cell>
        </row>
        <row r="37">
          <cell r="F37">
            <v>-223934374.89000002</v>
          </cell>
          <cell r="G37">
            <v>-225798932.09</v>
          </cell>
        </row>
        <row r="38">
          <cell r="F38">
            <v>0</v>
          </cell>
          <cell r="G38">
            <v>0</v>
          </cell>
        </row>
        <row r="39">
          <cell r="F39">
            <v>0</v>
          </cell>
          <cell r="G39">
            <v>0</v>
          </cell>
        </row>
        <row r="40">
          <cell r="F40">
            <v>-1994553.02</v>
          </cell>
          <cell r="G40">
            <v>-728638.19</v>
          </cell>
        </row>
        <row r="42">
          <cell r="F42">
            <v>0</v>
          </cell>
          <cell r="G42">
            <v>0</v>
          </cell>
        </row>
        <row r="43">
          <cell r="F43">
            <v>0</v>
          </cell>
          <cell r="G43">
            <v>0</v>
          </cell>
        </row>
        <row r="44">
          <cell r="F44">
            <v>0</v>
          </cell>
          <cell r="G4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90" zoomScaleNormal="90" zoomScaleSheetLayoutView="80" workbookViewId="0">
      <selection activeCell="G21" sqref="G21:I21"/>
    </sheetView>
  </sheetViews>
  <sheetFormatPr baseColWidth="10" defaultColWidth="9.84375" defaultRowHeight="12.45" x14ac:dyDescent="0.4"/>
  <cols>
    <col min="1" max="1" width="62" style="26" customWidth="1"/>
    <col min="2" max="2" width="21.15234375" style="26" customWidth="1"/>
    <col min="3" max="3" width="21.15234375" style="32" customWidth="1"/>
    <col min="4" max="16384" width="9.84375" style="4"/>
  </cols>
  <sheetData>
    <row r="1" spans="1:3" ht="71.25" customHeight="1" x14ac:dyDescent="0.4">
      <c r="A1" s="1" t="s">
        <v>0</v>
      </c>
      <c r="B1" s="2"/>
      <c r="C1" s="3"/>
    </row>
    <row r="2" spans="1:3" s="8" customFormat="1" ht="15" customHeight="1" x14ac:dyDescent="0.4">
      <c r="A2" s="5"/>
      <c r="B2" s="6" t="s">
        <v>1</v>
      </c>
      <c r="C2" s="7" t="s">
        <v>2</v>
      </c>
    </row>
    <row r="3" spans="1:3" s="12" customFormat="1" x14ac:dyDescent="0.4">
      <c r="A3" s="9" t="s">
        <v>3</v>
      </c>
      <c r="B3" s="10">
        <f>+B4+B13</f>
        <v>2019797.8000000003</v>
      </c>
      <c r="C3" s="11">
        <f>+C4+C13</f>
        <v>-3845333.3100000005</v>
      </c>
    </row>
    <row r="4" spans="1:3" ht="12.75" customHeight="1" x14ac:dyDescent="0.4">
      <c r="A4" s="13" t="s">
        <v>4</v>
      </c>
      <c r="B4" s="10">
        <f>SUM(B5:B11)</f>
        <v>0</v>
      </c>
      <c r="C4" s="11">
        <f>SUM(C5:C11)</f>
        <v>-4073323.3100000005</v>
      </c>
    </row>
    <row r="5" spans="1:3" x14ac:dyDescent="0.4">
      <c r="A5" s="14" t="s">
        <v>5</v>
      </c>
      <c r="B5" s="15">
        <f>IF(A5&gt;0,0,[1]ESF!A5-[1]ESF!B5)</f>
        <v>0</v>
      </c>
      <c r="C5" s="16">
        <f>IF(B5&gt;0,0,[1]ESF!B5-[1]ESF!C5)</f>
        <v>-4232408.4800000004</v>
      </c>
    </row>
    <row r="6" spans="1:3" x14ac:dyDescent="0.4">
      <c r="A6" s="14" t="s">
        <v>6</v>
      </c>
      <c r="B6" s="15">
        <f>IF([1]ESF!B6&lt;[1]ESF!C6,[1]ESF!B6-[1]ESF!C6,0)</f>
        <v>0</v>
      </c>
      <c r="C6" s="16">
        <f>IF(B6&gt;0,0,[1]ESF!B6-[1]ESF!C6)</f>
        <v>159085.17000000001</v>
      </c>
    </row>
    <row r="7" spans="1:3" x14ac:dyDescent="0.4">
      <c r="A7" s="14" t="s">
        <v>7</v>
      </c>
      <c r="B7" s="15">
        <f>IF([1]ESF!B7&lt;[1]ESF!C7,[1]ESF!B7-[1]ESF!C7,0)</f>
        <v>0</v>
      </c>
      <c r="C7" s="16">
        <f>IF(B7&gt;0,0,[1]ESF!B7-[1]ESF!C7)</f>
        <v>0</v>
      </c>
    </row>
    <row r="8" spans="1:3" x14ac:dyDescent="0.4">
      <c r="A8" s="14" t="s">
        <v>8</v>
      </c>
      <c r="B8" s="15">
        <f>IF([1]ESF!B8&lt;[1]ESF!C8,[1]ESF!B8-[1]ESF!C8,0)</f>
        <v>0</v>
      </c>
      <c r="C8" s="16">
        <f>IF(B8&gt;0,0,[1]ESF!B8-[1]ESF!C8)</f>
        <v>0</v>
      </c>
    </row>
    <row r="9" spans="1:3" x14ac:dyDescent="0.4">
      <c r="A9" s="14" t="s">
        <v>9</v>
      </c>
      <c r="B9" s="15">
        <f>IF([1]ESF!B9&lt;[1]ESF!C9,[1]ESF!B9-[1]ESF!C9,0)</f>
        <v>0</v>
      </c>
      <c r="C9" s="16">
        <f>IF(B9&gt;0,0,[1]ESF!B9-[1]ESF!C9)</f>
        <v>0</v>
      </c>
    </row>
    <row r="10" spans="1:3" x14ac:dyDescent="0.4">
      <c r="A10" s="14" t="s">
        <v>10</v>
      </c>
      <c r="B10" s="15">
        <f>IF([1]ESF!B10&lt;[1]ESF!C10,[1]ESF!B10-[1]ESF!C10,0)</f>
        <v>0</v>
      </c>
      <c r="C10" s="16">
        <f>IF(B10&gt;0,0,[1]ESF!B10-[1]ESF!C10)</f>
        <v>0</v>
      </c>
    </row>
    <row r="11" spans="1:3" x14ac:dyDescent="0.4">
      <c r="A11" s="14" t="s">
        <v>11</v>
      </c>
      <c r="B11" s="15">
        <f>IF([1]ESF!B11&lt;[1]ESF!C11,[1]ESF!B11-[1]ESF!C11,0)</f>
        <v>0</v>
      </c>
      <c r="C11" s="16">
        <f>IF(B11&gt;0,0,[1]ESF!B11-[1]ESF!C11)</f>
        <v>0</v>
      </c>
    </row>
    <row r="12" spans="1:3" x14ac:dyDescent="0.4">
      <c r="A12" s="14"/>
      <c r="B12" s="17"/>
      <c r="C12" s="18"/>
    </row>
    <row r="13" spans="1:3" x14ac:dyDescent="0.4">
      <c r="A13" s="13" t="s">
        <v>12</v>
      </c>
      <c r="B13" s="10">
        <f>SUM(B14:B22)</f>
        <v>2019797.8000000003</v>
      </c>
      <c r="C13" s="11">
        <f>SUM(C14:C22)</f>
        <v>227990</v>
      </c>
    </row>
    <row r="14" spans="1:3" x14ac:dyDescent="0.4">
      <c r="A14" s="14" t="s">
        <v>13</v>
      </c>
      <c r="B14" s="15">
        <f>IF([1]ESF!B16&lt;[1]ESF!C16,[1]ESF!C16-[1]ESF!B16,0)</f>
        <v>0</v>
      </c>
      <c r="C14" s="16">
        <f>IF(B14&gt;0,0,[1]ESF!B16-[1]ESF!C16)</f>
        <v>0</v>
      </c>
    </row>
    <row r="15" spans="1:3" x14ac:dyDescent="0.4">
      <c r="A15" s="14" t="s">
        <v>14</v>
      </c>
      <c r="B15" s="15">
        <f>IF([1]ESF!B17&lt;[1]ESF!C17,[1]ESF!C17-[1]ESF!B17,0)</f>
        <v>91807.800000000279</v>
      </c>
      <c r="C15" s="16">
        <f>IF(B15&gt;0,0,[1]ESF!B17-[1]ESF!C17)</f>
        <v>0</v>
      </c>
    </row>
    <row r="16" spans="1:3" x14ac:dyDescent="0.4">
      <c r="A16" s="14" t="s">
        <v>15</v>
      </c>
      <c r="B16" s="15">
        <f>IF([1]ESF!B18&lt;[1]ESF!C18,[1]ESF!C18-[1]ESF!B18,0)</f>
        <v>0</v>
      </c>
      <c r="C16" s="16">
        <f>IF(B16&gt;0,0,[1]ESF!B18-[1]ESF!C18)</f>
        <v>0</v>
      </c>
    </row>
    <row r="17" spans="1:3" x14ac:dyDescent="0.4">
      <c r="A17" s="14" t="s">
        <v>16</v>
      </c>
      <c r="B17" s="15">
        <f>IF([1]ESF!B19&lt;[1]ESF!C19,[1]ESF!C19-[1]ESF!B19,0)</f>
        <v>227990</v>
      </c>
      <c r="C17" s="16">
        <f>IF(B17&gt;0,0,[1]ESF!B19-[1]ESF!C19)</f>
        <v>0</v>
      </c>
    </row>
    <row r="18" spans="1:3" x14ac:dyDescent="0.4">
      <c r="A18" s="14" t="s">
        <v>17</v>
      </c>
      <c r="B18" s="15">
        <f>IF([1]ESF!B20&lt;[1]ESF!C20,[1]ESF!C20-[1]ESF!B20,0)</f>
        <v>0</v>
      </c>
      <c r="C18" s="16">
        <f>IF(B18&gt;0,0,[1]ESF!B20-[1]ESF!C20)</f>
        <v>0</v>
      </c>
    </row>
    <row r="19" spans="1:3" x14ac:dyDescent="0.4">
      <c r="A19" s="14" t="s">
        <v>18</v>
      </c>
      <c r="B19" s="15">
        <f>IF([1]ESF!B21&lt;[1]ESF!C21,[1]ESF!C21-[1]ESF!B21,0)</f>
        <v>0</v>
      </c>
      <c r="C19" s="16">
        <f>IF(B19&gt;0,0,[1]ESF!B21-[1]ESF!C21)</f>
        <v>227990</v>
      </c>
    </row>
    <row r="20" spans="1:3" x14ac:dyDescent="0.4">
      <c r="A20" s="14" t="s">
        <v>19</v>
      </c>
      <c r="B20" s="15">
        <f>IF([1]ESF!B22&lt;[1]ESF!C22,[1]ESF!C22-[1]ESF!B22,0)</f>
        <v>1700000</v>
      </c>
      <c r="C20" s="16">
        <f>IF(B20&gt;0,0,[1]ESF!B22-[1]ESF!C22)</f>
        <v>0</v>
      </c>
    </row>
    <row r="21" spans="1:3" x14ac:dyDescent="0.4">
      <c r="A21" s="14" t="s">
        <v>20</v>
      </c>
      <c r="B21" s="15">
        <f>IF([1]ESF!B23&lt;[1]ESF!C23,[1]ESF!C23-[1]ESF!B23,0)</f>
        <v>0</v>
      </c>
      <c r="C21" s="16">
        <f>IF(B21&gt;0,0,[1]ESF!B23-[1]ESF!C23)</f>
        <v>0</v>
      </c>
    </row>
    <row r="22" spans="1:3" x14ac:dyDescent="0.4">
      <c r="A22" s="14" t="s">
        <v>21</v>
      </c>
      <c r="B22" s="15">
        <f>IF([1]ESF!B24&lt;[1]ESF!C24,[1]ESF!C24-[1]ESF!B24,0)</f>
        <v>0</v>
      </c>
      <c r="C22" s="16">
        <f>IF(B22&gt;0,0,[1]ESF!B24-[1]ESF!C24)</f>
        <v>0</v>
      </c>
    </row>
    <row r="23" spans="1:3" s="12" customFormat="1" x14ac:dyDescent="0.4">
      <c r="A23" s="19"/>
      <c r="B23" s="10"/>
      <c r="C23" s="11"/>
    </row>
    <row r="24" spans="1:3" s="12" customFormat="1" x14ac:dyDescent="0.4">
      <c r="A24" s="9" t="s">
        <v>22</v>
      </c>
      <c r="B24" s="10"/>
      <c r="C24" s="11"/>
    </row>
    <row r="25" spans="1:3" x14ac:dyDescent="0.4">
      <c r="A25" s="13" t="s">
        <v>23</v>
      </c>
      <c r="B25" s="10">
        <f>SUM(B26:B33)</f>
        <v>0</v>
      </c>
      <c r="C25" s="11">
        <f>SUM(C26:C33)</f>
        <v>1207114.4300000002</v>
      </c>
    </row>
    <row r="26" spans="1:3" x14ac:dyDescent="0.4">
      <c r="A26" s="14" t="s">
        <v>24</v>
      </c>
      <c r="B26" s="15">
        <f>IF([1]ESF!F5&gt;[1]ESF!G5,[1]ESF!F5-[1]ESF!G5,0)</f>
        <v>0</v>
      </c>
      <c r="C26" s="16">
        <f>IF(B26&gt;0,0,[1]ESF!G5-[1]ESF!F5)</f>
        <v>1207114.4300000002</v>
      </c>
    </row>
    <row r="27" spans="1:3" x14ac:dyDescent="0.4">
      <c r="A27" s="14" t="s">
        <v>25</v>
      </c>
      <c r="B27" s="15">
        <f>IF([1]ESF!F6&gt;[1]ESF!G6,[1]ESF!F6-[1]ESF!G6,0)</f>
        <v>0</v>
      </c>
      <c r="C27" s="16">
        <f>IF(B27&gt;0,0,[1]ESF!G6-[1]ESF!F6)</f>
        <v>0</v>
      </c>
    </row>
    <row r="28" spans="1:3" x14ac:dyDescent="0.4">
      <c r="A28" s="14" t="s">
        <v>26</v>
      </c>
      <c r="B28" s="15">
        <f>IF([1]ESF!F7&gt;[1]ESF!G7,[1]ESF!F7-[1]ESF!G7,0)</f>
        <v>0</v>
      </c>
      <c r="C28" s="16">
        <f>IF(B28&gt;0,0,[1]ESF!G7-[1]ESF!F7)</f>
        <v>0</v>
      </c>
    </row>
    <row r="29" spans="1:3" x14ac:dyDescent="0.4">
      <c r="A29" s="14" t="s">
        <v>27</v>
      </c>
      <c r="B29" s="15">
        <f>IF([1]ESF!F8&gt;[1]ESF!G8,[1]ESF!F8-[1]ESF!G8,0)</f>
        <v>0</v>
      </c>
      <c r="C29" s="16">
        <f>IF(B29&gt;0,0,[1]ESF!G8-[1]ESF!F8)</f>
        <v>0</v>
      </c>
    </row>
    <row r="30" spans="1:3" x14ac:dyDescent="0.4">
      <c r="A30" s="14" t="s">
        <v>28</v>
      </c>
      <c r="B30" s="15">
        <f>IF([1]ESF!F9&gt;[1]ESF!G9,[1]ESF!F9-[1]ESF!G9,0)</f>
        <v>0</v>
      </c>
      <c r="C30" s="16">
        <f>IF(B30&gt;0,0,[1]ESF!G9-[1]ESF!F9)</f>
        <v>0</v>
      </c>
    </row>
    <row r="31" spans="1:3" x14ac:dyDescent="0.4">
      <c r="A31" s="14" t="s">
        <v>29</v>
      </c>
      <c r="B31" s="15">
        <f>IF([1]ESF!F10&gt;[1]ESF!G10,[1]ESF!F10-[1]ESF!G10,0)</f>
        <v>0</v>
      </c>
      <c r="C31" s="16">
        <f>IF(B31&gt;0,0,[1]ESF!G10-[1]ESF!F10)</f>
        <v>0</v>
      </c>
    </row>
    <row r="32" spans="1:3" x14ac:dyDescent="0.4">
      <c r="A32" s="14" t="s">
        <v>30</v>
      </c>
      <c r="B32" s="15">
        <f>IF([1]ESF!F11&gt;[1]ESF!G11,[1]ESF!F11-[1]ESF!G11,0)</f>
        <v>0</v>
      </c>
      <c r="C32" s="16">
        <f>IF(B32&gt;0,0,[1]ESF!G11-[1]ESF!F11)</f>
        <v>0</v>
      </c>
    </row>
    <row r="33" spans="1:3" x14ac:dyDescent="0.4">
      <c r="A33" s="14" t="s">
        <v>31</v>
      </c>
      <c r="B33" s="15">
        <f>IF([1]ESF!F12&gt;[1]ESF!G12,[1]ESF!F12-[1]ESF!G12,0)</f>
        <v>0</v>
      </c>
      <c r="C33" s="16">
        <f>IF(B33&gt;0,0,[1]ESF!G12-[1]ESF!F12)</f>
        <v>0</v>
      </c>
    </row>
    <row r="34" spans="1:3" x14ac:dyDescent="0.4">
      <c r="A34" s="14"/>
      <c r="B34" s="17"/>
      <c r="C34" s="18"/>
    </row>
    <row r="35" spans="1:3" x14ac:dyDescent="0.4">
      <c r="A35" s="13" t="s">
        <v>32</v>
      </c>
      <c r="B35" s="10">
        <f>SUM(B36:B41)</f>
        <v>0</v>
      </c>
      <c r="C35" s="11">
        <f>SUM(C36:C41)</f>
        <v>0</v>
      </c>
    </row>
    <row r="36" spans="1:3" x14ac:dyDescent="0.4">
      <c r="A36" s="14" t="s">
        <v>33</v>
      </c>
      <c r="B36" s="15">
        <f>IF([1]ESF!F15&gt;[1]ESF!G15,[1]ESF!F15-[1]ESF!G15,0)</f>
        <v>0</v>
      </c>
      <c r="C36" s="16">
        <f>IF(B36&gt;0,0,[1]ESF!G15-[1]ESF!F15)</f>
        <v>0</v>
      </c>
    </row>
    <row r="37" spans="1:3" x14ac:dyDescent="0.4">
      <c r="A37" s="14" t="s">
        <v>34</v>
      </c>
      <c r="B37" s="15">
        <f>IF([1]ESF!F16&gt;[1]ESF!G16,[1]ESF!F16-[1]ESF!G16,0)</f>
        <v>0</v>
      </c>
      <c r="C37" s="16">
        <f>IF(B37&gt;0,0,[1]ESF!G16-[1]ESF!F16)</f>
        <v>0</v>
      </c>
    </row>
    <row r="38" spans="1:3" x14ac:dyDescent="0.4">
      <c r="A38" s="14" t="s">
        <v>35</v>
      </c>
      <c r="B38" s="15">
        <f>IF([1]ESF!F17&gt;[1]ESF!G17,[1]ESF!F17-[1]ESF!G17,0)</f>
        <v>0</v>
      </c>
      <c r="C38" s="16">
        <f>IF(B38&gt;0,0,[1]ESF!G17-[1]ESF!F17)</f>
        <v>0</v>
      </c>
    </row>
    <row r="39" spans="1:3" x14ac:dyDescent="0.4">
      <c r="A39" s="14" t="s">
        <v>36</v>
      </c>
      <c r="B39" s="15">
        <f>IF([1]ESF!F18&gt;[1]ESF!G18,[1]ESF!F18-[1]ESF!G18,0)</f>
        <v>0</v>
      </c>
      <c r="C39" s="16">
        <f>IF(B39&gt;0,0,[1]ESF!G18-[1]ESF!F18)</f>
        <v>0</v>
      </c>
    </row>
    <row r="40" spans="1:3" ht="24.9" x14ac:dyDescent="0.4">
      <c r="A40" s="14" t="s">
        <v>37</v>
      </c>
      <c r="B40" s="15">
        <f>IF([1]ESF!F19&gt;[1]ESF!G19,[1]ESF!F19-[1]ESF!G19,0)</f>
        <v>0</v>
      </c>
      <c r="C40" s="16">
        <f>IF(B40&gt;0,0,[1]ESF!G19-[1]ESF!F19)</f>
        <v>0</v>
      </c>
    </row>
    <row r="41" spans="1:3" x14ac:dyDescent="0.4">
      <c r="A41" s="14" t="s">
        <v>38</v>
      </c>
      <c r="B41" s="15">
        <f>IF([1]ESF!F20&gt;[1]ESF!G20,[1]ESF!F20-[1]ESF!G20,0)</f>
        <v>0</v>
      </c>
      <c r="C41" s="16">
        <f>IF(B41&gt;0,0,[1]ESF!G20-[1]ESF!F20)</f>
        <v>0</v>
      </c>
    </row>
    <row r="42" spans="1:3" x14ac:dyDescent="0.4">
      <c r="A42" s="14"/>
      <c r="B42" s="17"/>
      <c r="C42" s="18"/>
    </row>
    <row r="43" spans="1:3" s="12" customFormat="1" x14ac:dyDescent="0.4">
      <c r="A43" s="9" t="s">
        <v>39</v>
      </c>
      <c r="B43" s="10">
        <f>+B44+B49</f>
        <v>1864557.1999999881</v>
      </c>
      <c r="C43" s="11">
        <f>+C44+C49</f>
        <v>6522573.879999999</v>
      </c>
    </row>
    <row r="44" spans="1:3" x14ac:dyDescent="0.4">
      <c r="A44" s="13" t="s">
        <v>40</v>
      </c>
      <c r="B44" s="15">
        <f>IF([1]ESF!F30&gt;[1]ESF!G30,[1]ESF!F30-[1]ESF!G30,0)</f>
        <v>0</v>
      </c>
      <c r="C44" s="16">
        <f>IF(B44&gt;0,0,[1]ESF!G30-[1]ESF!F30)</f>
        <v>0</v>
      </c>
    </row>
    <row r="45" spans="1:3" x14ac:dyDescent="0.4">
      <c r="A45" s="14" t="s">
        <v>41</v>
      </c>
      <c r="B45" s="15">
        <f>IF([1]ESF!F31&gt;[1]ESF!G31,[1]ESF!F31-[1]ESF!G31,0)</f>
        <v>0</v>
      </c>
      <c r="C45" s="16">
        <f>IF(B45&gt;0,0,[1]ESF!G31-[1]ESF!F31)</f>
        <v>0</v>
      </c>
    </row>
    <row r="46" spans="1:3" x14ac:dyDescent="0.4">
      <c r="A46" s="14" t="s">
        <v>42</v>
      </c>
      <c r="B46" s="15">
        <f>IF([1]ESF!F32&gt;[1]ESF!G32,[1]ESF!F32-[1]ESF!G32,0)</f>
        <v>0</v>
      </c>
      <c r="C46" s="16">
        <f>IF(B46&gt;0,0,[1]ESF!G32-[1]ESF!F32)</f>
        <v>0</v>
      </c>
    </row>
    <row r="47" spans="1:3" x14ac:dyDescent="0.4">
      <c r="A47" s="14" t="s">
        <v>43</v>
      </c>
      <c r="B47" s="15">
        <f>IF([1]ESF!F33&gt;[1]ESF!G33,[1]ESF!F33-[1]ESF!G33,0)</f>
        <v>0</v>
      </c>
      <c r="C47" s="16">
        <f>IF(B47&gt;0,0,[1]ESF!G33-[1]ESF!F33)</f>
        <v>0</v>
      </c>
    </row>
    <row r="48" spans="1:3" x14ac:dyDescent="0.4">
      <c r="A48" s="14"/>
      <c r="B48" s="17"/>
      <c r="C48" s="18"/>
    </row>
    <row r="49" spans="1:6" x14ac:dyDescent="0.4">
      <c r="A49" s="13" t="s">
        <v>44</v>
      </c>
      <c r="B49" s="10">
        <f>SUM(B50:B53)</f>
        <v>1864557.1999999881</v>
      </c>
      <c r="C49" s="11">
        <f>SUM(C50:C54)</f>
        <v>6522573.879999999</v>
      </c>
    </row>
    <row r="50" spans="1:6" x14ac:dyDescent="0.4">
      <c r="A50" s="14" t="s">
        <v>45</v>
      </c>
      <c r="B50" s="15">
        <f>IF([1]ESF!F36&gt;[1]ESF!G36,[1]ESF!F36-[1]ESF!G36,0)</f>
        <v>0</v>
      </c>
      <c r="C50" s="16">
        <f>IF(B50&gt;0,0,[1]ESF!G36-[1]ESF!F36)</f>
        <v>5256659.0499999989</v>
      </c>
    </row>
    <row r="51" spans="1:6" x14ac:dyDescent="0.4">
      <c r="A51" s="14" t="s">
        <v>46</v>
      </c>
      <c r="B51" s="15">
        <f>IF([1]ESF!F37&gt;[1]ESF!G37,[1]ESF!F37-[1]ESF!G37,0)</f>
        <v>1864557.1999999881</v>
      </c>
      <c r="C51" s="16">
        <f>IF(B51&gt;0,0,[1]ESF!G37-[1]ESF!F37)</f>
        <v>0</v>
      </c>
    </row>
    <row r="52" spans="1:6" x14ac:dyDescent="0.4">
      <c r="A52" s="14" t="s">
        <v>47</v>
      </c>
      <c r="B52" s="15">
        <f>IF([1]ESF!F38&gt;[1]ESF!G38,[1]ESF!F38-[1]ESF!G38,0)</f>
        <v>0</v>
      </c>
      <c r="C52" s="16">
        <f>IF(B52&gt;0,0,[1]ESF!G38-[1]ESF!F38)</f>
        <v>0</v>
      </c>
    </row>
    <row r="53" spans="1:6" x14ac:dyDescent="0.4">
      <c r="A53" s="14" t="s">
        <v>48</v>
      </c>
      <c r="B53" s="15">
        <f>IF([1]ESF!F39&gt;[1]ESF!G39,[1]ESF!F39-[1]ESF!G39,0)</f>
        <v>0</v>
      </c>
      <c r="C53" s="16">
        <f>IF(B53&gt;0,0,[1]ESF!G39-[1]ESF!F39)</f>
        <v>0</v>
      </c>
    </row>
    <row r="54" spans="1:6" x14ac:dyDescent="0.4">
      <c r="A54" s="14" t="s">
        <v>49</v>
      </c>
      <c r="B54" s="15">
        <f>IF([1]ESF!F40&gt;[1]ESF!G40,[1]ESF!F40-[1]ESF!G40,0)</f>
        <v>0</v>
      </c>
      <c r="C54" s="16">
        <f>IF(B54&gt;0,0,[1]ESF!G40-[1]ESF!F40)</f>
        <v>1265914.83</v>
      </c>
    </row>
    <row r="55" spans="1:6" x14ac:dyDescent="0.4">
      <c r="A55" s="14"/>
      <c r="B55" s="17"/>
      <c r="C55" s="18"/>
    </row>
    <row r="56" spans="1:6" ht="24.9" x14ac:dyDescent="0.4">
      <c r="A56" s="13" t="s">
        <v>50</v>
      </c>
      <c r="B56" s="15">
        <f>IF([1]ESF!F42&gt;[1]ESF!G42,[1]ESF!F42-[1]ESF!G42,0)</f>
        <v>0</v>
      </c>
      <c r="C56" s="16">
        <f>IF(B56&gt;0,0,[1]ESF!G42-[1]ESF!F42)</f>
        <v>0</v>
      </c>
    </row>
    <row r="57" spans="1:6" x14ac:dyDescent="0.4">
      <c r="A57" s="14" t="s">
        <v>51</v>
      </c>
      <c r="B57" s="15">
        <f>IF([1]ESF!F43&gt;[1]ESF!G43,[1]ESF!F43-[1]ESF!G43,0)</f>
        <v>0</v>
      </c>
      <c r="C57" s="16">
        <f>IF(B57&gt;0,0,[1]ESF!G43-[1]ESF!F43)</f>
        <v>0</v>
      </c>
    </row>
    <row r="58" spans="1:6" x14ac:dyDescent="0.4">
      <c r="A58" s="20" t="s">
        <v>52</v>
      </c>
      <c r="B58" s="21">
        <f>IF([1]ESF!F44&gt;[1]ESF!G44,[1]ESF!F44-[1]ESF!G44,0)</f>
        <v>0</v>
      </c>
      <c r="C58" s="22">
        <f>IF(B58&gt;0,0,[1]ESF!G44-[1]ESF!F44)</f>
        <v>0</v>
      </c>
    </row>
    <row r="59" spans="1:6" x14ac:dyDescent="0.4">
      <c r="A59" s="23"/>
      <c r="B59" s="23"/>
      <c r="C59" s="24"/>
    </row>
    <row r="60" spans="1:6" ht="26.5" customHeight="1" x14ac:dyDescent="0.4">
      <c r="A60" s="25" t="s">
        <v>53</v>
      </c>
      <c r="B60" s="25"/>
      <c r="C60" s="25"/>
      <c r="D60" s="26"/>
      <c r="E60" s="26"/>
      <c r="F60" s="26"/>
    </row>
    <row r="61" spans="1:6" x14ac:dyDescent="0.4">
      <c r="A61" s="27"/>
      <c r="B61" s="27"/>
      <c r="C61" s="28"/>
    </row>
    <row r="62" spans="1:6" x14ac:dyDescent="0.4">
      <c r="A62" s="27"/>
      <c r="B62" s="27"/>
      <c r="C62" s="28"/>
    </row>
    <row r="63" spans="1:6" x14ac:dyDescent="0.4">
      <c r="A63" s="27"/>
      <c r="B63" s="27"/>
      <c r="C63" s="28"/>
    </row>
    <row r="64" spans="1:6" x14ac:dyDescent="0.4">
      <c r="A64" s="29" t="s">
        <v>54</v>
      </c>
      <c r="B64" s="30" t="s">
        <v>55</v>
      </c>
      <c r="C64" s="30"/>
    </row>
    <row r="65" spans="1:4" ht="36.75" customHeight="1" x14ac:dyDescent="0.4">
      <c r="A65" s="29" t="s">
        <v>56</v>
      </c>
      <c r="B65" s="31" t="s">
        <v>57</v>
      </c>
      <c r="C65" s="31"/>
      <c r="D65" s="32"/>
    </row>
  </sheetData>
  <sheetProtection formatRows="0" autoFilter="0"/>
  <mergeCells count="4">
    <mergeCell ref="A1:C1"/>
    <mergeCell ref="A60:C60"/>
    <mergeCell ref="B64:C64"/>
    <mergeCell ref="B65:C65"/>
  </mergeCells>
  <pageMargins left="0.6692913385826772" right="0.62992125984251968" top="0.98425196850393704" bottom="0.98425196850393704" header="0" footer="0"/>
  <pageSetup scale="7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2021-01-29T20:00:22Z</dcterms:created>
  <dcterms:modified xsi:type="dcterms:W3CDTF">2021-01-29T20:00:32Z</dcterms:modified>
</cp:coreProperties>
</file>