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NG" sheetId="1" r:id="rId1"/>
  </sheets>
  <externalReferences>
    <externalReference r:id="rId2"/>
    <externalReference r:id="rId3"/>
    <externalReference r:id="rId4"/>
  </externalReferences>
  <definedNames>
    <definedName name="balanza_mes">'[3]Ene-16'!$A$1:$H$200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2" i="1" l="1"/>
  <c r="C616" i="1"/>
  <c r="C614" i="1"/>
  <c r="C591" i="1"/>
  <c r="C623" i="1" s="1"/>
  <c r="D623" i="1" s="1"/>
  <c r="A587" i="1"/>
  <c r="A585" i="1"/>
  <c r="C580" i="1"/>
  <c r="C577" i="1"/>
  <c r="C569" i="1"/>
  <c r="C567" i="1"/>
  <c r="C582" i="1" s="1"/>
  <c r="D582" i="1" s="1"/>
  <c r="D525" i="1"/>
  <c r="C525" i="1"/>
  <c r="D494" i="1"/>
  <c r="C494" i="1"/>
  <c r="C476" i="1"/>
  <c r="C465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C414" i="1"/>
  <c r="D414" i="1" s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C363" i="1"/>
  <c r="D362" i="1"/>
  <c r="D361" i="1"/>
  <c r="D360" i="1"/>
  <c r="D359" i="1"/>
  <c r="C356" i="1"/>
  <c r="C327" i="1" s="1"/>
  <c r="D355" i="1"/>
  <c r="D354" i="1"/>
  <c r="D353" i="1"/>
  <c r="D352" i="1"/>
  <c r="D348" i="1"/>
  <c r="D347" i="1"/>
  <c r="C346" i="1"/>
  <c r="D345" i="1"/>
  <c r="D344" i="1"/>
  <c r="D343" i="1"/>
  <c r="D341" i="1"/>
  <c r="D340" i="1"/>
  <c r="D339" i="1"/>
  <c r="D338" i="1"/>
  <c r="D337" i="1"/>
  <c r="C336" i="1"/>
  <c r="D335" i="1"/>
  <c r="D334" i="1"/>
  <c r="D333" i="1"/>
  <c r="D332" i="1"/>
  <c r="D331" i="1"/>
  <c r="D330" i="1"/>
  <c r="C328" i="1"/>
  <c r="C316" i="1"/>
  <c r="C302" i="1" s="1"/>
  <c r="C287" i="1"/>
  <c r="C275" i="1"/>
  <c r="C237" i="1" s="1"/>
  <c r="C263" i="1"/>
  <c r="A230" i="1"/>
  <c r="A452" i="1" s="1"/>
  <c r="A480" i="1" s="1"/>
  <c r="D191" i="1"/>
  <c r="C191" i="1"/>
  <c r="C105" i="1"/>
  <c r="E102" i="1"/>
  <c r="D102" i="1"/>
  <c r="C102" i="1"/>
  <c r="F60" i="1"/>
  <c r="G60" i="1" s="1"/>
  <c r="E60" i="1"/>
  <c r="A49" i="1"/>
  <c r="A232" i="1" s="1"/>
  <c r="A454" i="1" s="1"/>
  <c r="A482" i="1" s="1"/>
  <c r="D358" i="1" l="1"/>
  <c r="D351" i="1"/>
  <c r="D336" i="1"/>
  <c r="D357" i="1"/>
  <c r="D350" i="1"/>
  <c r="D349" i="1"/>
  <c r="D342" i="1"/>
  <c r="D346" i="1"/>
  <c r="D363" i="1"/>
  <c r="D356" i="1"/>
  <c r="D328" i="1" l="1"/>
  <c r="D327" i="1" s="1"/>
</calcChain>
</file>

<file path=xl/sharedStrings.xml><?xml version="1.0" encoding="utf-8"?>
<sst xmlns="http://schemas.openxmlformats.org/spreadsheetml/2006/main" count="836" uniqueCount="615">
  <si>
    <t>CUENTA PÚBLICA 2020
FIDEICOMISO DEL PROGRAMA DE REFORESTACION Y PROTECCION  A ZONAS REFORESTADAS 11226‐06‐11 &lt;&lt;FIFORES&gt;&gt;</t>
  </si>
  <si>
    <t>Ejercicio:</t>
  </si>
  <si>
    <t>Notas de Desglose y Memoria</t>
  </si>
  <si>
    <t>Periodicidad:</t>
  </si>
  <si>
    <t>Trimestral</t>
  </si>
  <si>
    <t>Correspondiente del 01 de enero al 31 de diciembre de 2020</t>
  </si>
  <si>
    <t>Corte: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</si>
  <si>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</si>
  <si>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</si>
  <si>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</si>
  <si>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</si>
  <si>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</si>
  <si>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</si>
  <si>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</si>
  <si>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</si>
  <si>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</si>
  <si>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</si>
  <si>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</si>
  <si>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</si>
  <si>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</si>
  <si>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</si>
  <si>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</si>
  <si>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</si>
  <si>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</si>
  <si>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</si>
  <si>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</si>
  <si>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</si>
  <si>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</si>
  <si>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</si>
  <si>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</si>
  <si>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</si>
  <si>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</si>
  <si>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</si>
  <si>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</si>
  <si>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</si>
  <si>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</si>
  <si>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</si>
  <si>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</si>
  <si>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</si>
  <si>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</si>
  <si>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</si>
  <si>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</si>
  <si>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</si>
  <si>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</si>
  <si>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</si>
  <si>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</si>
  <si>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</si>
  <si>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</si>
  <si>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</si>
  <si>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</si>
  <si>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</si>
  <si>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</si>
  <si>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</si>
  <si>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</si>
  <si>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</si>
  <si>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</si>
  <si>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</si>
  <si>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</si>
  <si>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</si>
  <si>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</si>
  <si>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</si>
  <si>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</si>
  <si>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</si>
  <si>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</si>
  <si>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</si>
  <si>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“Bajo protesta de decir verdad declaramos que los Estados Financieros y sus notas, son razonablemente correctos y son responsabilidad del emisor"</t>
  </si>
  <si>
    <t>_____________________________________________</t>
  </si>
  <si>
    <t xml:space="preserve">C.P. Ma. Cristina Aguilar Valtierra
Directora Administrativa 
</t>
  </si>
  <si>
    <t>Lic. María Isabel Ortiz Mantilla
Secretaria de Medio Ambiente y Ordenamiento Territorial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</si>
  <si>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</si>
  <si>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</si>
  <si>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</si>
  <si>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</si>
  <si>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</si>
  <si>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</si>
  <si>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</si>
  <si>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</si>
  <si>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</si>
  <si>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</si>
  <si>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</si>
  <si>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</si>
  <si>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</si>
  <si>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</si>
  <si>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</si>
  <si>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 xml:space="preserve">ESF-02 CONTRIBUCIONES POR RECUPERAR </t>
  </si>
  <si>
    <t>A 180 Días</t>
  </si>
  <si>
    <t>A 365 Días</t>
  </si>
  <si>
    <t>12220-0000-001</t>
  </si>
  <si>
    <t>Ignacio Salazar Hernández</t>
  </si>
  <si>
    <t>12220-0000-002</t>
  </si>
  <si>
    <t>Francisco Javier Pedroza Moreno</t>
  </si>
  <si>
    <t>12220-0000-003</t>
  </si>
  <si>
    <t>Maria Felipa Carranza Martínez</t>
  </si>
  <si>
    <t>12220-0000-004</t>
  </si>
  <si>
    <t>Fortunato Gerardo González Ayala</t>
  </si>
  <si>
    <t>12220-0000-005</t>
  </si>
  <si>
    <t>Jaime Antonio Vallejo Martínez</t>
  </si>
  <si>
    <t>12220-0000-006</t>
  </si>
  <si>
    <t>Emilia Graciela Macías Cuevas</t>
  </si>
  <si>
    <t>12220-0000-007</t>
  </si>
  <si>
    <t>Humberto Pérez Calderón</t>
  </si>
  <si>
    <t>12220-0000-008</t>
  </si>
  <si>
    <t>Maria del Rayo García Hernández</t>
  </si>
  <si>
    <t>12220-0000-009</t>
  </si>
  <si>
    <t>Ejido Cerro Prieto</t>
  </si>
  <si>
    <t>12220-0000-010</t>
  </si>
  <si>
    <t>Ejido Río Laja</t>
  </si>
  <si>
    <t>12220-0000-011</t>
  </si>
  <si>
    <t xml:space="preserve"> León Gutiérrez Manzano</t>
  </si>
  <si>
    <t>12220-0000-012</t>
  </si>
  <si>
    <t>Reynaldo Méndez Hernández</t>
  </si>
  <si>
    <t>12220-0000-013</t>
  </si>
  <si>
    <t>Gustavo Mario Aguilar Contreras</t>
  </si>
  <si>
    <t>12220-0000-014</t>
  </si>
  <si>
    <t>David Mayorga Mejía</t>
  </si>
  <si>
    <t>12220-0000-015</t>
  </si>
  <si>
    <t>María Araceli Herrera Torres</t>
  </si>
  <si>
    <t>12220-0000-016</t>
  </si>
  <si>
    <t>Fernando Martínez Villalobos</t>
  </si>
  <si>
    <t>12220-0000-017</t>
  </si>
  <si>
    <t>Francisco Pedroza Torres</t>
  </si>
  <si>
    <t>12220-0000-018</t>
  </si>
  <si>
    <t>Jesús Valentín Gonzaléz Martínez</t>
  </si>
  <si>
    <t>12220-0000-019</t>
  </si>
  <si>
    <t>Ejido Estancia el Carretón</t>
  </si>
  <si>
    <t>12220-0000-020</t>
  </si>
  <si>
    <t>Rodolfo Gacía González</t>
  </si>
  <si>
    <t>12220-0000-021</t>
  </si>
  <si>
    <t>Elvia Grimaldo Mendoza</t>
  </si>
  <si>
    <t>12220-0000-022</t>
  </si>
  <si>
    <t>Juan Jiménez López</t>
  </si>
  <si>
    <t>12220-0000-023</t>
  </si>
  <si>
    <t>José Antonio Urquiza Estrada</t>
  </si>
  <si>
    <t>12220-0000-024</t>
  </si>
  <si>
    <t>Carlos Castro Busso</t>
  </si>
  <si>
    <t>12220-0000-025</t>
  </si>
  <si>
    <t>Ignacio Nemesio Mendoza Valdez</t>
  </si>
  <si>
    <t>12220-0000-026</t>
  </si>
  <si>
    <t>Francisco Díaz Infante Márquez</t>
  </si>
  <si>
    <t>12220-0000-027</t>
  </si>
  <si>
    <t>Pedro Huerta Martínez</t>
  </si>
  <si>
    <t>12220-0000-028</t>
  </si>
  <si>
    <t>María Eugenia Salas Ramos</t>
  </si>
  <si>
    <t>12220-0000-029</t>
  </si>
  <si>
    <t>J David Aurelio Martínez González</t>
  </si>
  <si>
    <t>12220-0000-030</t>
  </si>
  <si>
    <t>Rafael Murguía de Palacio</t>
  </si>
  <si>
    <t>12220-0000-031</t>
  </si>
  <si>
    <t>Ejido Mazacuata</t>
  </si>
  <si>
    <t>12220-0000-032</t>
  </si>
  <si>
    <t>Rubén Piña Monreal</t>
  </si>
  <si>
    <t>12220-0000-033</t>
  </si>
  <si>
    <t>José Luis Balderas Navarro</t>
  </si>
  <si>
    <t>12220-0000-034</t>
  </si>
  <si>
    <t>Ma. Eugenia Enríquez Chávez</t>
  </si>
  <si>
    <t>ESF-03 CONTRIBUCIONES POR RECUPERAR CORTO PLAZO</t>
  </si>
  <si>
    <t>+ 365 Días</t>
  </si>
  <si>
    <t>Característica</t>
  </si>
  <si>
    <t>Deudores Diversos por Cobrar a Corto Plazo</t>
  </si>
  <si>
    <t>11230-0000-002</t>
  </si>
  <si>
    <t>Gobierno del Estado de Gto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</si>
  <si>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</si>
  <si>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</si>
  <si>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</si>
  <si>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</si>
  <si>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</si>
  <si>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</si>
  <si>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</si>
  <si>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</si>
  <si>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</si>
  <si>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</si>
  <si>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</si>
  <si>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</si>
  <si>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</si>
  <si>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</si>
  <si>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</si>
  <si>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</si>
  <si>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</si>
  <si>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SIN INFORMACIÓN QUE REVELAR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</si>
  <si>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</si>
  <si>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</si>
  <si>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</si>
  <si>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</si>
  <si>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</si>
  <si>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</si>
  <si>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</si>
  <si>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</si>
  <si>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</si>
  <si>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</si>
  <si>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</si>
  <si>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</si>
  <si>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</si>
  <si>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</si>
  <si>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</si>
  <si>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</si>
  <si>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</si>
  <si>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</si>
  <si>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</si>
  <si>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</si>
  <si>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</si>
  <si>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</si>
  <si>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</si>
  <si>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</si>
  <si>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</si>
  <si>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</si>
  <si>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</si>
  <si>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</si>
  <si>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</si>
  <si>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</si>
  <si>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</si>
  <si>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</si>
  <si>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</si>
  <si>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</si>
  <si>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</si>
  <si>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</si>
  <si>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</si>
  <si>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</si>
  <si>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</si>
  <si>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</si>
  <si>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</si>
  <si>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</si>
  <si>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</si>
  <si>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</si>
  <si>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</si>
  <si>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</si>
  <si>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</si>
  <si>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</si>
  <si>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</si>
  <si>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</si>
  <si>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</si>
  <si>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</si>
  <si>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</si>
  <si>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</si>
  <si>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</si>
  <si>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</si>
  <si>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</si>
  <si>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</si>
  <si>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</si>
  <si>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</si>
  <si>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</si>
  <si>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A 90 Días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</si>
  <si>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</si>
  <si>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</si>
  <si>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</si>
  <si>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</si>
  <si>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</si>
  <si>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</si>
  <si>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</si>
  <si>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</si>
  <si>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</si>
  <si>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</si>
  <si>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</si>
  <si>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</si>
  <si>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</si>
  <si>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</si>
  <si>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</si>
  <si>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</si>
  <si>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</si>
  <si>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</si>
  <si>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</si>
  <si>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</si>
  <si>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</si>
  <si>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</si>
  <si>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</si>
  <si>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</si>
  <si>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</si>
  <si>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</si>
  <si>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</si>
  <si>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</si>
  <si>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</si>
  <si>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</si>
  <si>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</si>
  <si>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</si>
  <si>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</si>
  <si>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</si>
  <si>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</si>
  <si>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</si>
  <si>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</si>
  <si>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</si>
  <si>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</si>
  <si>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</si>
  <si>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</si>
  <si>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</si>
  <si>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</si>
  <si>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</si>
  <si>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</si>
  <si>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</si>
  <si>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</si>
  <si>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</si>
  <si>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</si>
  <si>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</si>
  <si>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</si>
  <si>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</si>
  <si>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</si>
  <si>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</si>
  <si>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</si>
  <si>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</si>
  <si>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</si>
  <si>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</si>
  <si>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</si>
  <si>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</si>
  <si>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</si>
  <si>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</si>
  <si>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</si>
  <si>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</si>
  <si>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</si>
  <si>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</si>
  <si>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</si>
  <si>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</si>
  <si>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</si>
  <si>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</si>
  <si>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</si>
  <si>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</si>
  <si>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</si>
  <si>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</si>
  <si>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</si>
  <si>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</si>
  <si>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</si>
  <si>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</si>
  <si>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</si>
  <si>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</si>
  <si>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</si>
  <si>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</si>
  <si>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</si>
  <si>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</si>
  <si>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</si>
  <si>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</si>
  <si>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</si>
  <si>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</si>
  <si>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</si>
  <si>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</si>
  <si>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</si>
  <si>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</si>
  <si>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</si>
  <si>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</si>
  <si>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</si>
  <si>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</si>
  <si>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</si>
  <si>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</si>
  <si>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</si>
  <si>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</si>
  <si>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</si>
  <si>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</si>
  <si>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</si>
  <si>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</si>
  <si>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</si>
  <si>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</si>
  <si>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</si>
  <si>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</si>
  <si>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</si>
  <si>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</si>
  <si>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</si>
  <si>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</si>
  <si>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</si>
  <si>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</si>
  <si>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</si>
  <si>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</si>
  <si>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</si>
  <si>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</si>
  <si>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</si>
  <si>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</si>
  <si>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</si>
  <si>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</si>
  <si>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</si>
  <si>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</si>
  <si>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</si>
  <si>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</si>
  <si>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</si>
  <si>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</si>
  <si>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</si>
  <si>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</si>
  <si>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</si>
  <si>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</si>
  <si>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</si>
  <si>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</si>
  <si>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</si>
  <si>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</si>
  <si>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</si>
  <si>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</si>
  <si>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</si>
  <si>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</si>
  <si>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</si>
  <si>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</si>
  <si>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</si>
  <si>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</si>
  <si>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</si>
  <si>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</si>
  <si>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</si>
  <si>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</si>
  <si>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</si>
  <si>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</si>
  <si>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</si>
  <si>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</si>
  <si>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</si>
  <si>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</si>
  <si>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</si>
  <si>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</si>
  <si>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</si>
  <si>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</si>
  <si>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</si>
  <si>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</si>
  <si>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</si>
  <si>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</si>
  <si>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</si>
  <si>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</si>
  <si>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</si>
  <si>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</si>
  <si>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</si>
  <si>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</si>
  <si>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</si>
  <si>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</si>
  <si>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</si>
  <si>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</si>
  <si>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</si>
  <si>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</si>
  <si>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</si>
  <si>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</si>
  <si>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</si>
  <si>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</si>
  <si>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</si>
  <si>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</si>
  <si>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</si>
  <si>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</si>
  <si>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</si>
  <si>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</si>
  <si>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</si>
  <si>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</si>
  <si>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</si>
  <si>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</si>
  <si>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</si>
  <si>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</si>
  <si>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</si>
  <si>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</si>
  <si>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</si>
  <si>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</si>
  <si>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</si>
  <si>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</si>
  <si>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</si>
  <si>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</si>
  <si>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</si>
  <si>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</si>
  <si>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</si>
  <si>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</si>
  <si>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</si>
  <si>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</si>
  <si>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</si>
  <si>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</si>
  <si>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</si>
  <si>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</si>
  <si>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</si>
  <si>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</si>
  <si>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</si>
  <si>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</si>
  <si>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</si>
  <si>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</si>
  <si>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</si>
  <si>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</si>
  <si>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</si>
  <si>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</si>
  <si>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</si>
  <si>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</si>
  <si>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</si>
  <si>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</si>
  <si>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</si>
  <si>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</si>
  <si>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</si>
  <si>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</si>
  <si>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</si>
  <si>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</si>
  <si>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</si>
  <si>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</si>
  <si>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</si>
  <si>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</si>
  <si>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</si>
  <si>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</si>
  <si>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</si>
  <si>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</si>
  <si>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</si>
  <si>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</si>
  <si>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</si>
  <si>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</si>
  <si>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</si>
  <si>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</si>
  <si>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</si>
  <si>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</si>
  <si>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</si>
  <si>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</si>
  <si>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</si>
  <si>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</si>
  <si>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</si>
  <si>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</si>
  <si>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</si>
  <si>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</si>
  <si>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</si>
  <si>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</si>
  <si>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</si>
  <si>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</si>
  <si>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</si>
  <si>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</si>
  <si>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</si>
  <si>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</si>
  <si>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</si>
  <si>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</si>
  <si>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</si>
  <si>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</si>
  <si>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</si>
  <si>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</si>
  <si>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</si>
  <si>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</si>
  <si>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Saldo Anterior</t>
  </si>
  <si>
    <t>Diferencias por Tipo de Cambio Negativas en Efectivo y Equivalentes</t>
  </si>
  <si>
    <t>CUENTA PÚBLICA 2020
FIDEICOMISO DEL PROGRAMA DE REFORESTACION Y PROTECCION A ZONAS REFORESTADAS 11226‐06‐11  &lt;&lt;FIFORES&gt;&gt;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</si>
  <si>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</si>
  <si>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</si>
  <si>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</si>
  <si>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</si>
  <si>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</si>
  <si>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</si>
  <si>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</si>
  <si>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</si>
  <si>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</si>
  <si>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</si>
  <si>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</si>
  <si>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</si>
  <si>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</si>
  <si>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</si>
  <si>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</si>
  <si>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</si>
  <si>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</si>
  <si>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</si>
  <si>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</si>
  <si>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</si>
  <si>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</si>
  <si>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</si>
  <si>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</si>
  <si>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</si>
  <si>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</si>
  <si>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</si>
  <si>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</si>
  <si>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</si>
  <si>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</si>
  <si>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</si>
  <si>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</si>
  <si>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</si>
  <si>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</si>
  <si>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</si>
  <si>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</si>
  <si>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</si>
  <si>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</si>
  <si>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</si>
  <si>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</si>
  <si>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</si>
  <si>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</si>
  <si>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</si>
  <si>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</si>
  <si>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</si>
  <si>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</si>
  <si>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</si>
  <si>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</si>
  <si>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</si>
  <si>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</si>
  <si>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</si>
  <si>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</si>
  <si>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</si>
  <si>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</si>
  <si>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</si>
  <si>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</si>
  <si>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CUENTA PÚBLICA 2020
FIDEICOMISO DEL PROGRAMA DE REFORESTACION Y PROTECCION A ZONAS REFORESTADAS 11226‐06‐11 &lt;&lt;FIFORES&gt;&gt;</t>
  </si>
  <si>
    <t>Notas de Memoria</t>
  </si>
  <si>
    <t>Concepto</t>
  </si>
  <si>
    <t>Cargos del Período</t>
  </si>
  <si>
    <t>Abonos del Período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</si>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</sst>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2B956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176">
    <xf numFmtId="0" fontId="0" fillId="0" borderId="0" xfId="0"/>
    <xf numFmtId="0" fontId="4" fillId="2" borderId="0" xfId="3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5" fillId="2" borderId="0" xfId="3" applyFont="1" applyFill="1" applyAlignment="1">
      <alignment horizontal="right" vertical="center"/>
    </xf>
    <xf numFmtId="0" fontId="4" fillId="2" borderId="0" xfId="3" applyFont="1" applyFill="1" applyAlignment="1">
      <alignment horizontal="left" vertical="center"/>
    </xf>
    <xf numFmtId="0" fontId="6" fillId="0" borderId="0" xfId="0" applyFont="1" applyProtection="1">
      <protection locked="0"/>
    </xf>
    <xf numFmtId="0" fontId="5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left" indent="1"/>
      <protection locked="0"/>
    </xf>
    <xf numFmtId="0" fontId="9" fillId="0" borderId="6" xfId="4" applyFont="1" applyBorder="1" applyAlignment="1" applyProtection="1">
      <alignment horizontal="center"/>
      <protection locked="0"/>
    </xf>
    <xf numFmtId="0" fontId="9" fillId="0" borderId="7" xfId="4" applyFont="1" applyBorder="1" applyProtection="1">
      <protection locked="0"/>
    </xf>
    <xf numFmtId="0" fontId="9" fillId="0" borderId="7" xfId="4" applyFont="1" applyBorder="1" applyAlignment="1" applyProtection="1">
      <alignment wrapText="1"/>
      <protection locked="0"/>
    </xf>
    <xf numFmtId="0" fontId="6" fillId="0" borderId="7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7" xfId="4" applyFont="1" applyBorder="1" applyProtection="1"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3" fontId="2" fillId="2" borderId="0" xfId="3" applyNumberFormat="1" applyFont="1" applyFill="1" applyAlignment="1">
      <alignment horizontal="center" vertical="center" wrapText="1"/>
    </xf>
    <xf numFmtId="3" fontId="7" fillId="2" borderId="0" xfId="3" applyNumberFormat="1" applyFont="1" applyFill="1" applyAlignment="1">
      <alignment vertical="center"/>
    </xf>
    <xf numFmtId="3" fontId="7" fillId="2" borderId="0" xfId="3" applyNumberFormat="1" applyFont="1" applyFill="1" applyAlignment="1">
      <alignment horizontal="center" vertical="center"/>
    </xf>
    <xf numFmtId="1" fontId="4" fillId="4" borderId="0" xfId="3" applyNumberFormat="1" applyFont="1" applyFill="1" applyAlignment="1">
      <alignment horizontal="center" vertical="center"/>
    </xf>
    <xf numFmtId="3" fontId="4" fillId="4" borderId="0" xfId="3" applyNumberFormat="1" applyFont="1" applyFill="1"/>
    <xf numFmtId="1" fontId="13" fillId="0" borderId="0" xfId="3" applyNumberFormat="1" applyFont="1"/>
    <xf numFmtId="3" fontId="13" fillId="0" borderId="0" xfId="3" applyNumberFormat="1" applyFont="1"/>
    <xf numFmtId="1" fontId="4" fillId="4" borderId="0" xfId="3" applyNumberFormat="1" applyFont="1" applyFill="1"/>
    <xf numFmtId="1" fontId="14" fillId="5" borderId="0" xfId="3" applyNumberFormat="1" applyFont="1" applyFill="1"/>
    <xf numFmtId="3" fontId="14" fillId="5" borderId="0" xfId="3" applyNumberFormat="1" applyFont="1" applyFill="1"/>
    <xf numFmtId="1" fontId="13" fillId="0" borderId="0" xfId="3" applyNumberFormat="1" applyFont="1" applyAlignment="1">
      <alignment horizontal="center"/>
    </xf>
    <xf numFmtId="43" fontId="4" fillId="4" borderId="0" xfId="1" applyFont="1" applyFill="1"/>
    <xf numFmtId="3" fontId="5" fillId="0" borderId="0" xfId="3" applyNumberFormat="1" applyFont="1"/>
    <xf numFmtId="3" fontId="13" fillId="0" borderId="0" xfId="3" applyNumberFormat="1" applyFont="1" applyAlignment="1">
      <alignment wrapText="1"/>
    </xf>
    <xf numFmtId="4" fontId="13" fillId="0" borderId="0" xfId="3" applyNumberFormat="1" applyFont="1"/>
    <xf numFmtId="3" fontId="16" fillId="0" borderId="0" xfId="3" applyNumberFormat="1" applyFont="1"/>
    <xf numFmtId="3" fontId="13" fillId="0" borderId="0" xfId="2" applyNumberFormat="1" applyFont="1"/>
    <xf numFmtId="1" fontId="14" fillId="6" borderId="0" xfId="3" applyNumberFormat="1" applyFont="1" applyFill="1"/>
    <xf numFmtId="3" fontId="14" fillId="6" borderId="0" xfId="3" applyNumberFormat="1" applyFont="1" applyFill="1"/>
    <xf numFmtId="3" fontId="5" fillId="2" borderId="0" xfId="3" applyNumberFormat="1" applyFont="1" applyFill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3" fontId="5" fillId="2" borderId="0" xfId="3" applyNumberFormat="1" applyFont="1" applyFill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/>
    <xf numFmtId="0" fontId="13" fillId="0" borderId="0" xfId="3" applyFont="1"/>
    <xf numFmtId="0" fontId="4" fillId="4" borderId="0" xfId="5" applyFont="1" applyFill="1"/>
    <xf numFmtId="0" fontId="14" fillId="5" borderId="0" xfId="5" applyFont="1" applyFill="1"/>
    <xf numFmtId="0" fontId="6" fillId="0" borderId="0" xfId="5" applyFont="1" applyAlignment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13" fillId="0" borderId="0" xfId="5" applyFont="1"/>
    <xf numFmtId="0" fontId="7" fillId="0" borderId="0" xfId="5" applyFont="1"/>
    <xf numFmtId="0" fontId="6" fillId="0" borderId="0" xfId="5" applyFont="1" applyAlignment="1">
      <alignment wrapText="1"/>
    </xf>
    <xf numFmtId="4" fontId="6" fillId="0" borderId="0" xfId="5" applyNumberFormat="1" applyFont="1"/>
    <xf numFmtId="3" fontId="13" fillId="0" borderId="0" xfId="5" applyNumberFormat="1" applyFont="1"/>
    <xf numFmtId="0" fontId="6" fillId="0" borderId="0" xfId="5" applyFont="1" applyAlignment="1">
      <alignment horizontal="center"/>
    </xf>
    <xf numFmtId="3" fontId="4" fillId="4" borderId="0" xfId="5" applyNumberFormat="1" applyFont="1" applyFill="1"/>
    <xf numFmtId="3" fontId="7" fillId="0" borderId="0" xfId="5" applyNumberFormat="1" applyFont="1"/>
    <xf numFmtId="9" fontId="7" fillId="0" borderId="0" xfId="2" applyFont="1"/>
    <xf numFmtId="9" fontId="6" fillId="0" borderId="0" xfId="5" applyNumberFormat="1" applyFont="1"/>
    <xf numFmtId="9" fontId="7" fillId="0" borderId="0" xfId="5" applyNumberFormat="1" applyFont="1"/>
    <xf numFmtId="9" fontId="6" fillId="0" borderId="0" xfId="5" applyNumberFormat="1" applyFont="1" applyFill="1"/>
    <xf numFmtId="9" fontId="7" fillId="0" borderId="0" xfId="5" applyNumberFormat="1" applyFont="1" applyFill="1"/>
    <xf numFmtId="3" fontId="5" fillId="2" borderId="0" xfId="6" applyNumberFormat="1" applyFont="1" applyFill="1" applyAlignment="1">
      <alignment horizontal="center" vertical="center" wrapText="1"/>
    </xf>
    <xf numFmtId="0" fontId="5" fillId="2" borderId="0" xfId="6" applyFont="1" applyFill="1" applyAlignment="1">
      <alignment horizontal="center" vertical="center" wrapText="1"/>
    </xf>
    <xf numFmtId="0" fontId="5" fillId="2" borderId="0" xfId="6" applyFont="1" applyFill="1" applyAlignment="1">
      <alignment horizontal="center" vertical="center"/>
    </xf>
    <xf numFmtId="3" fontId="5" fillId="2" borderId="0" xfId="6" applyNumberFormat="1" applyFont="1" applyFill="1" applyAlignment="1">
      <alignment horizontal="center" vertical="center"/>
    </xf>
    <xf numFmtId="0" fontId="13" fillId="0" borderId="0" xfId="6" applyFont="1"/>
    <xf numFmtId="3" fontId="13" fillId="0" borderId="0" xfId="6" applyNumberFormat="1" applyFont="1" applyAlignment="1"/>
    <xf numFmtId="0" fontId="4" fillId="4" borderId="0" xfId="6" applyFont="1" applyFill="1" applyAlignment="1">
      <alignment horizontal="center" vertical="center"/>
    </xf>
    <xf numFmtId="0" fontId="4" fillId="4" borderId="0" xfId="6" applyFont="1" applyFill="1"/>
    <xf numFmtId="3" fontId="4" fillId="4" borderId="0" xfId="6" applyNumberFormat="1" applyFont="1" applyFill="1" applyAlignment="1"/>
    <xf numFmtId="0" fontId="14" fillId="5" borderId="0" xfId="6" applyFont="1" applyFill="1"/>
    <xf numFmtId="3" fontId="14" fillId="5" borderId="0" xfId="6" applyNumberFormat="1" applyFont="1" applyFill="1" applyAlignment="1"/>
    <xf numFmtId="0" fontId="13" fillId="0" borderId="0" xfId="6" applyFont="1" applyAlignment="1">
      <alignment horizontal="center"/>
    </xf>
    <xf numFmtId="4" fontId="13" fillId="0" borderId="0" xfId="6" applyNumberFormat="1" applyFont="1"/>
    <xf numFmtId="4" fontId="6" fillId="0" borderId="0" xfId="0" applyNumberFormat="1" applyFont="1" applyProtection="1">
      <protection locked="0"/>
    </xf>
    <xf numFmtId="0" fontId="13" fillId="0" borderId="0" xfId="6" applyFont="1" applyAlignment="1">
      <alignment vertical="center"/>
    </xf>
    <xf numFmtId="3" fontId="4" fillId="4" borderId="0" xfId="6" applyNumberFormat="1" applyFont="1" applyFill="1"/>
    <xf numFmtId="3" fontId="13" fillId="0" borderId="0" xfId="6" applyNumberFormat="1" applyFont="1"/>
    <xf numFmtId="3" fontId="14" fillId="5" borderId="0" xfId="6" applyNumberFormat="1" applyFont="1" applyFill="1"/>
    <xf numFmtId="3" fontId="5" fillId="0" borderId="0" xfId="6" applyNumberFormat="1" applyFont="1"/>
    <xf numFmtId="0" fontId="5" fillId="0" borderId="0" xfId="6" applyFont="1"/>
    <xf numFmtId="0" fontId="17" fillId="7" borderId="11" xfId="7" applyFont="1" applyFill="1" applyBorder="1" applyAlignment="1">
      <alignment horizontal="center" vertical="center" wrapText="1"/>
    </xf>
    <xf numFmtId="0" fontId="17" fillId="7" borderId="10" xfId="7" applyFont="1" applyFill="1" applyBorder="1" applyAlignment="1">
      <alignment horizontal="center" vertical="center" wrapText="1"/>
    </xf>
    <xf numFmtId="0" fontId="17" fillId="7" borderId="12" xfId="7" applyFont="1" applyFill="1" applyBorder="1" applyAlignment="1">
      <alignment horizontal="center" vertical="center" wrapText="1"/>
    </xf>
    <xf numFmtId="0" fontId="17" fillId="7" borderId="13" xfId="7" applyFont="1" applyFill="1" applyBorder="1" applyAlignment="1">
      <alignment horizontal="center" vertical="center"/>
    </xf>
    <xf numFmtId="0" fontId="17" fillId="7" borderId="0" xfId="7" applyFont="1" applyFill="1" applyAlignment="1">
      <alignment horizontal="center" vertical="center"/>
    </xf>
    <xf numFmtId="0" fontId="17" fillId="7" borderId="14" xfId="7" applyFont="1" applyFill="1" applyBorder="1" applyAlignment="1">
      <alignment horizontal="center" vertical="center"/>
    </xf>
    <xf numFmtId="0" fontId="17" fillId="7" borderId="15" xfId="7" applyFont="1" applyFill="1" applyBorder="1" applyAlignment="1">
      <alignment horizontal="center" vertical="center"/>
    </xf>
    <xf numFmtId="0" fontId="17" fillId="7" borderId="1" xfId="7" applyFont="1" applyFill="1" applyBorder="1" applyAlignment="1">
      <alignment horizontal="center" vertical="center"/>
    </xf>
    <xf numFmtId="0" fontId="17" fillId="7" borderId="16" xfId="7" applyFont="1" applyFill="1" applyBorder="1" applyAlignment="1">
      <alignment horizontal="center" vertical="center"/>
    </xf>
    <xf numFmtId="0" fontId="5" fillId="7" borderId="17" xfId="7" applyFont="1" applyFill="1" applyBorder="1" applyAlignment="1">
      <alignment vertical="center"/>
    </xf>
    <xf numFmtId="4" fontId="5" fillId="7" borderId="18" xfId="7" applyNumberFormat="1" applyFont="1" applyFill="1" applyBorder="1" applyAlignment="1">
      <alignment horizontal="right" vertical="center" wrapText="1" indent="1"/>
    </xf>
    <xf numFmtId="0" fontId="16" fillId="0" borderId="0" xfId="7" applyFont="1"/>
    <xf numFmtId="0" fontId="5" fillId="0" borderId="19" xfId="7" applyFont="1" applyBorder="1" applyAlignment="1">
      <alignment vertical="center"/>
    </xf>
    <xf numFmtId="3" fontId="5" fillId="0" borderId="19" xfId="7" applyNumberFormat="1" applyFont="1" applyBorder="1" applyAlignment="1">
      <alignment horizontal="right" vertical="center"/>
    </xf>
    <xf numFmtId="0" fontId="5" fillId="0" borderId="17" xfId="7" applyFont="1" applyBorder="1" applyAlignment="1">
      <alignment vertical="center"/>
    </xf>
    <xf numFmtId="4" fontId="5" fillId="0" borderId="18" xfId="7" applyNumberFormat="1" applyFont="1" applyBorder="1" applyAlignment="1">
      <alignment horizontal="right" vertical="center" wrapText="1" indent="1"/>
    </xf>
    <xf numFmtId="0" fontId="6" fillId="0" borderId="17" xfId="7" applyFont="1" applyBorder="1" applyAlignment="1">
      <alignment vertical="center"/>
    </xf>
    <xf numFmtId="0" fontId="6" fillId="0" borderId="19" xfId="7" applyFont="1" applyBorder="1" applyAlignment="1">
      <alignment horizontal="left" vertical="center" indent="1"/>
    </xf>
    <xf numFmtId="4" fontId="13" fillId="0" borderId="18" xfId="7" applyNumberFormat="1" applyFont="1" applyBorder="1" applyAlignment="1">
      <alignment horizontal="right" vertical="center" wrapText="1" indent="1"/>
    </xf>
    <xf numFmtId="0" fontId="16" fillId="0" borderId="17" xfId="7" applyFont="1" applyBorder="1"/>
    <xf numFmtId="0" fontId="13" fillId="0" borderId="20" xfId="7" applyFont="1" applyBorder="1" applyAlignment="1">
      <alignment horizontal="left" vertical="center" wrapText="1" indent="1"/>
    </xf>
    <xf numFmtId="0" fontId="13" fillId="0" borderId="17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 indent="1"/>
    </xf>
    <xf numFmtId="0" fontId="13" fillId="0" borderId="19" xfId="7" applyFont="1" applyBorder="1" applyAlignment="1">
      <alignment horizontal="left" vertical="center" wrapText="1"/>
    </xf>
    <xf numFmtId="4" fontId="13" fillId="0" borderId="19" xfId="7" applyNumberFormat="1" applyFont="1" applyBorder="1" applyAlignment="1">
      <alignment horizontal="right" vertical="center" wrapText="1" indent="1"/>
    </xf>
    <xf numFmtId="0" fontId="6" fillId="0" borderId="17" xfId="7" applyFont="1" applyBorder="1" applyAlignment="1">
      <alignment horizontal="left" vertical="center"/>
    </xf>
    <xf numFmtId="0" fontId="6" fillId="0" borderId="17" xfId="7" applyFont="1" applyBorder="1" applyAlignment="1">
      <alignment horizontal="left"/>
    </xf>
    <xf numFmtId="4" fontId="13" fillId="0" borderId="18" xfId="7" applyNumberFormat="1" applyFont="1" applyBorder="1" applyAlignment="1">
      <alignment horizontal="right" vertical="center" indent="1"/>
    </xf>
    <xf numFmtId="0" fontId="13" fillId="0" borderId="19" xfId="7" applyFont="1" applyBorder="1" applyAlignment="1">
      <alignment horizontal="left" vertical="center"/>
    </xf>
    <xf numFmtId="4" fontId="13" fillId="0" borderId="10" xfId="7" applyNumberFormat="1" applyFont="1" applyBorder="1" applyAlignment="1">
      <alignment horizontal="right" vertical="center" indent="1"/>
    </xf>
    <xf numFmtId="0" fontId="5" fillId="7" borderId="18" xfId="7" applyFont="1" applyFill="1" applyBorder="1" applyAlignment="1">
      <alignment vertical="center"/>
    </xf>
    <xf numFmtId="4" fontId="18" fillId="0" borderId="0" xfId="0" applyNumberFormat="1" applyFont="1" applyProtection="1">
      <protection locked="0"/>
    </xf>
    <xf numFmtId="3" fontId="16" fillId="0" borderId="0" xfId="7" applyNumberFormat="1" applyFont="1"/>
    <xf numFmtId="0" fontId="7" fillId="7" borderId="11" xfId="7" applyFont="1" applyFill="1" applyBorder="1" applyAlignment="1" applyProtection="1">
      <alignment horizontal="center" vertical="center" wrapText="1"/>
      <protection locked="0"/>
    </xf>
    <xf numFmtId="0" fontId="7" fillId="7" borderId="10" xfId="7" applyFont="1" applyFill="1" applyBorder="1" applyAlignment="1" applyProtection="1">
      <alignment horizontal="center" vertical="center" wrapText="1"/>
      <protection locked="0"/>
    </xf>
    <xf numFmtId="0" fontId="7" fillId="7" borderId="12" xfId="7" applyFont="1" applyFill="1" applyBorder="1" applyAlignment="1" applyProtection="1">
      <alignment horizontal="center" vertical="center" wrapText="1"/>
      <protection locked="0"/>
    </xf>
    <xf numFmtId="0" fontId="7" fillId="7" borderId="13" xfId="7" applyFont="1" applyFill="1" applyBorder="1" applyAlignment="1" applyProtection="1">
      <alignment horizontal="center" vertical="center" wrapText="1"/>
      <protection locked="0"/>
    </xf>
    <xf numFmtId="0" fontId="7" fillId="7" borderId="0" xfId="7" applyFont="1" applyFill="1" applyAlignment="1" applyProtection="1">
      <alignment horizontal="center" vertical="center" wrapText="1"/>
      <protection locked="0"/>
    </xf>
    <xf numFmtId="0" fontId="7" fillId="7" borderId="14" xfId="7" applyFont="1" applyFill="1" applyBorder="1" applyAlignment="1" applyProtection="1">
      <alignment horizontal="center" vertical="center" wrapText="1"/>
      <protection locked="0"/>
    </xf>
    <xf numFmtId="0" fontId="5" fillId="7" borderId="15" xfId="7" applyFont="1" applyFill="1" applyBorder="1" applyAlignment="1">
      <alignment vertical="center"/>
    </xf>
    <xf numFmtId="3" fontId="5" fillId="7" borderId="18" xfId="7" applyNumberFormat="1" applyFont="1" applyFill="1" applyBorder="1" applyAlignment="1">
      <alignment horizontal="right" vertical="center"/>
    </xf>
    <xf numFmtId="0" fontId="16" fillId="0" borderId="19" xfId="7" applyFont="1" applyBorder="1"/>
    <xf numFmtId="0" fontId="5" fillId="0" borderId="20" xfId="7" applyFont="1" applyBorder="1" applyAlignment="1">
      <alignment vertical="center"/>
    </xf>
    <xf numFmtId="3" fontId="5" fillId="0" borderId="18" xfId="7" applyNumberFormat="1" applyFont="1" applyBorder="1" applyAlignment="1">
      <alignment horizontal="right" vertical="center" wrapText="1" indent="1"/>
    </xf>
    <xf numFmtId="49" fontId="7" fillId="0" borderId="17" xfId="7" applyNumberFormat="1" applyFont="1" applyBorder="1" applyAlignment="1">
      <alignment vertical="center"/>
    </xf>
    <xf numFmtId="0" fontId="6" fillId="0" borderId="20" xfId="7" applyFont="1" applyBorder="1" applyAlignment="1">
      <alignment horizontal="left" vertical="center" indent="1"/>
    </xf>
    <xf numFmtId="3" fontId="6" fillId="0" borderId="18" xfId="7" applyNumberFormat="1" applyFont="1" applyBorder="1" applyAlignment="1">
      <alignment horizontal="right" vertical="center" wrapText="1" indent="1"/>
    </xf>
    <xf numFmtId="49" fontId="6" fillId="0" borderId="17" xfId="7" applyNumberFormat="1" applyFont="1" applyBorder="1"/>
    <xf numFmtId="0" fontId="6" fillId="0" borderId="20" xfId="7" applyFont="1" applyBorder="1" applyAlignment="1">
      <alignment horizontal="left" vertical="center" wrapText="1" indent="1"/>
    </xf>
    <xf numFmtId="0" fontId="6" fillId="0" borderId="19" xfId="7" applyFont="1" applyBorder="1"/>
    <xf numFmtId="0" fontId="6" fillId="0" borderId="19" xfId="7" applyFont="1" applyBorder="1" applyAlignment="1">
      <alignment vertical="center"/>
    </xf>
    <xf numFmtId="3" fontId="6" fillId="0" borderId="19" xfId="7" applyNumberFormat="1" applyFont="1" applyBorder="1" applyAlignment="1">
      <alignment horizontal="right" vertical="center"/>
    </xf>
    <xf numFmtId="0" fontId="7" fillId="0" borderId="17" xfId="7" applyFont="1" applyBorder="1" applyAlignment="1">
      <alignment vertical="center"/>
    </xf>
    <xf numFmtId="0" fontId="7" fillId="0" borderId="20" xfId="7" applyFont="1" applyBorder="1" applyAlignment="1">
      <alignment vertical="center"/>
    </xf>
    <xf numFmtId="3" fontId="7" fillId="0" borderId="18" xfId="7" applyNumberFormat="1" applyFont="1" applyBorder="1" applyAlignment="1">
      <alignment horizontal="right" vertical="center" wrapText="1" indent="1"/>
    </xf>
    <xf numFmtId="0" fontId="18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3" fontId="6" fillId="0" borderId="18" xfId="7" applyNumberFormat="1" applyFont="1" applyBorder="1" applyAlignment="1">
      <alignment horizontal="right" vertical="center" indent="1"/>
    </xf>
    <xf numFmtId="0" fontId="6" fillId="0" borderId="0" xfId="0" applyFont="1" applyFill="1" applyProtection="1">
      <protection locked="0"/>
    </xf>
    <xf numFmtId="0" fontId="13" fillId="0" borderId="19" xfId="7" applyFont="1" applyBorder="1" applyAlignment="1">
      <alignment vertical="center"/>
    </xf>
    <xf numFmtId="3" fontId="13" fillId="0" borderId="19" xfId="7" applyNumberFormat="1" applyFont="1" applyBorder="1" applyAlignment="1">
      <alignment horizontal="right" vertical="center"/>
    </xf>
    <xf numFmtId="0" fontId="5" fillId="3" borderId="17" xfId="7" applyFont="1" applyFill="1" applyBorder="1" applyAlignment="1">
      <alignment vertical="center"/>
    </xf>
    <xf numFmtId="3" fontId="5" fillId="7" borderId="18" xfId="7" applyNumberFormat="1" applyFont="1" applyFill="1" applyBorder="1" applyAlignment="1">
      <alignment horizontal="right" vertical="center" wrapText="1" indent="1"/>
    </xf>
    <xf numFmtId="43" fontId="18" fillId="0" borderId="0" xfId="1" applyFont="1" applyFill="1" applyProtection="1">
      <protection locked="0"/>
    </xf>
    <xf numFmtId="0" fontId="5" fillId="2" borderId="11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vertical="center"/>
    </xf>
    <xf numFmtId="0" fontId="5" fillId="2" borderId="10" xfId="6" applyFont="1" applyFill="1" applyBorder="1" applyAlignment="1">
      <alignment horizontal="right" vertical="center"/>
    </xf>
    <xf numFmtId="0" fontId="7" fillId="2" borderId="12" xfId="6" applyFont="1" applyFill="1" applyBorder="1" applyAlignment="1">
      <alignment horizontal="left" vertical="center"/>
    </xf>
    <xf numFmtId="0" fontId="5" fillId="2" borderId="13" xfId="6" applyFont="1" applyFill="1" applyBorder="1" applyAlignment="1">
      <alignment horizontal="center" vertical="center"/>
    </xf>
    <xf numFmtId="0" fontId="5" fillId="2" borderId="0" xfId="6" applyFont="1" applyFill="1" applyBorder="1" applyAlignment="1">
      <alignment vertical="center"/>
    </xf>
    <xf numFmtId="0" fontId="5" fillId="2" borderId="0" xfId="6" applyFont="1" applyFill="1" applyBorder="1" applyAlignment="1">
      <alignment horizontal="right" vertical="center"/>
    </xf>
    <xf numFmtId="0" fontId="7" fillId="2" borderId="14" xfId="6" applyFont="1" applyFill="1" applyBorder="1" applyAlignment="1">
      <alignment horizontal="left" vertical="center"/>
    </xf>
    <xf numFmtId="0" fontId="5" fillId="2" borderId="15" xfId="6" applyFont="1" applyFill="1" applyBorder="1" applyAlignment="1">
      <alignment horizontal="center"/>
    </xf>
    <xf numFmtId="0" fontId="5" fillId="2" borderId="1" xfId="6" applyFont="1" applyFill="1" applyBorder="1"/>
    <xf numFmtId="0" fontId="5" fillId="2" borderId="1" xfId="6" applyFont="1" applyFill="1" applyBorder="1" applyAlignment="1">
      <alignment horizontal="right" vertical="center"/>
    </xf>
    <xf numFmtId="0" fontId="7" fillId="2" borderId="16" xfId="6" applyFont="1" applyFill="1" applyBorder="1" applyAlignment="1">
      <alignment horizontal="left" vertical="center"/>
    </xf>
    <xf numFmtId="0" fontId="14" fillId="5" borderId="0" xfId="6" applyFont="1" applyFill="1" applyAlignment="1">
      <alignment wrapText="1"/>
    </xf>
    <xf numFmtId="0" fontId="5" fillId="0" borderId="0" xfId="6" applyFont="1" applyAlignment="1">
      <alignment horizontal="center"/>
    </xf>
    <xf numFmtId="3" fontId="13" fillId="0" borderId="0" xfId="6" applyNumberFormat="1" applyFont="1" applyFill="1"/>
  </cellXfs>
  <cellStyles count="8">
    <cellStyle name="Hipervínculo" xfId="4" builtinId="8"/>
    <cellStyle name="Millares" xfId="1" builtinId="3"/>
    <cellStyle name="Normal" xfId="0" builtinId="0"/>
    <cellStyle name="Normal 2 3" xfId="6"/>
    <cellStyle name="Normal 3" xfId="3"/>
    <cellStyle name="Normal 3 2 2" xfId="7"/>
    <cellStyle name="Normal 3 3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SMAOT%202020/4.-%20FIFORES%20%202020/ESTADOS%20FINANCIEROS/DICIEMBRE/EF&#180;s%20diciembre%202020%20FIFORES%20v%2019.1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>
        <row r="32">
          <cell r="C32">
            <v>9038454</v>
          </cell>
        </row>
        <row r="61">
          <cell r="C61">
            <v>-3392101.8499999978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9939185.6300000008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ESF"/>
      <sheetName val="EA"/>
      <sheetName val="EVHP"/>
      <sheetName val="EFE"/>
      <sheetName val="EAA"/>
      <sheetName val="ECSF"/>
      <sheetName val="EADOP"/>
      <sheetName val="PC"/>
      <sheetName val="NG"/>
      <sheetName val="NM"/>
      <sheetName val="NGA "/>
      <sheetName val="R"/>
      <sheetName val="CFF-R"/>
      <sheetName val="CA"/>
      <sheetName val="COG"/>
      <sheetName val="CE"/>
      <sheetName val="CFG"/>
      <sheetName val="EN"/>
      <sheetName val="ID"/>
      <sheetName val="FF"/>
      <sheetName val="IPF "/>
      <sheetName val="GCP"/>
      <sheetName val="PPI"/>
      <sheetName val="INR "/>
      <sheetName val="EB"/>
      <sheetName val="CBPE"/>
      <sheetName val="MPAS"/>
      <sheetName val="DGF"/>
      <sheetName val="RBM"/>
      <sheetName val="RBI"/>
      <sheetName val="OT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14">
          <cell r="C614">
            <v>273259.56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J672"/>
  <sheetViews>
    <sheetView showGridLines="0" tabSelected="1" zoomScale="80" zoomScaleNormal="80" zoomScaleSheetLayoutView="100" workbookViewId="0">
      <selection activeCell="C349" sqref="C349"/>
    </sheetView>
  </sheetViews>
  <sheetFormatPr baseColWidth="10" defaultColWidth="12.84375" defaultRowHeight="12.45" x14ac:dyDescent="0.3"/>
  <cols>
    <col min="1" max="1" width="14.69140625" style="6" customWidth="1"/>
    <col min="2" max="2" width="73.84375" style="6" bestFit="1" customWidth="1"/>
    <col min="3" max="3" width="17.15234375" style="6" customWidth="1"/>
    <col min="4" max="4" width="27.84375" style="6" bestFit="1" customWidth="1"/>
    <col min="5" max="5" width="19.84375" style="6" customWidth="1"/>
    <col min="6" max="6" width="12.84375" style="6"/>
    <col min="7" max="7" width="17.3046875" style="6" customWidth="1"/>
    <col min="8" max="8" width="19.84375" style="6" customWidth="1"/>
    <col min="9" max="16384" width="12.84375" style="6"/>
  </cols>
  <sheetData>
    <row r="1" spans="1:5" ht="60" customHeight="1" x14ac:dyDescent="0.3">
      <c r="A1" s="1" t="s">
        <v>0</v>
      </c>
      <c r="B1" s="2"/>
      <c r="C1" s="3"/>
      <c r="D1" s="4" t="s">
        <v>1</v>
      </c>
      <c r="E1" s="5">
        <v>2020</v>
      </c>
    </row>
    <row r="2" spans="1:5" ht="19" customHeight="1" x14ac:dyDescent="0.3">
      <c r="A2" s="7" t="s">
        <v>2</v>
      </c>
      <c r="B2" s="7"/>
      <c r="C2" s="8"/>
      <c r="D2" s="4" t="s">
        <v>3</v>
      </c>
      <c r="E2" s="3" t="s">
        <v>4</v>
      </c>
    </row>
    <row r="3" spans="1:5" ht="19" customHeight="1" x14ac:dyDescent="0.3">
      <c r="A3" s="9" t="s">
        <v>5</v>
      </c>
      <c r="B3" s="9"/>
      <c r="C3" s="3"/>
      <c r="D3" s="4" t="s">
        <v>6</v>
      </c>
      <c r="E3" s="5">
        <v>4</v>
      </c>
    </row>
    <row r="4" spans="1:5" ht="15" customHeight="1" x14ac:dyDescent="0.3">
      <c r="A4" s="10" t="s">
        <v>7</v>
      </c>
      <c r="B4" s="11" t="s">
        <v>8</v>
      </c>
    </row>
    <row r="5" spans="1:5" x14ac:dyDescent="0.3">
      <c r="A5" s="12"/>
      <c r="B5" s="13"/>
    </row>
    <row r="6" spans="1:5" x14ac:dyDescent="0.3">
      <c r="A6" s="14"/>
      <c r="B6" s="15" t="s">
        <v>9</v>
      </c>
    </row>
    <row r="7" spans="1:5" x14ac:dyDescent="0.3">
      <c r="A7" s="14"/>
      <c r="B7" s="15"/>
    </row>
    <row r="8" spans="1:5" x14ac:dyDescent="0.3">
      <c r="A8" s="14"/>
      <c r="B8" s="16" t="s">
        <v>10</v>
      </c>
    </row>
    <row r="9" spans="1:5" x14ac:dyDescent="0.3">
      <c r="A9" s="17" t="s">
        <v>11</v>
      </c>
      <c r="B9" s="18" t="s">
        <v>12</v>
      </c>
    </row>
    <row r="10" spans="1:5" x14ac:dyDescent="0.3">
      <c r="A10" s="17" t="s">
        <v>13</v>
      </c>
      <c r="B10" s="18" t="s">
        <v>14</v>
      </c>
    </row>
    <row r="11" spans="1:5" x14ac:dyDescent="0.3">
      <c r="A11" s="17" t="s">
        <v>15</v>
      </c>
      <c r="B11" s="18" t="s">
        <v>16</v>
      </c>
    </row>
    <row r="12" spans="1:5" ht="30.75" customHeight="1" x14ac:dyDescent="0.3">
      <c r="A12" s="17" t="s">
        <v>17</v>
      </c>
      <c r="B12" s="19" t="s">
        <v>18</v>
      </c>
    </row>
    <row r="13" spans="1:5" x14ac:dyDescent="0.3">
      <c r="A13" s="17" t="s">
        <v>19</v>
      </c>
      <c r="B13" s="18" t="s">
        <v>20</v>
      </c>
    </row>
    <row r="14" spans="1:5" x14ac:dyDescent="0.3">
      <c r="A14" s="17" t="s">
        <v>21</v>
      </c>
      <c r="B14" s="18" t="s">
        <v>22</v>
      </c>
    </row>
    <row r="15" spans="1:5" x14ac:dyDescent="0.3">
      <c r="A15" s="17" t="s">
        <v>23</v>
      </c>
      <c r="B15" s="18" t="s">
        <v>24</v>
      </c>
    </row>
    <row r="16" spans="1:5" x14ac:dyDescent="0.3">
      <c r="A16" s="17" t="s">
        <v>25</v>
      </c>
      <c r="B16" s="18" t="s">
        <v>26</v>
      </c>
    </row>
    <row r="17" spans="1:2" x14ac:dyDescent="0.3">
      <c r="A17" s="17" t="s">
        <v>27</v>
      </c>
      <c r="B17" s="18" t="s">
        <v>28</v>
      </c>
    </row>
    <row r="18" spans="1:2" x14ac:dyDescent="0.3">
      <c r="A18" s="17" t="s">
        <v>29</v>
      </c>
      <c r="B18" s="18" t="s">
        <v>30</v>
      </c>
    </row>
    <row r="19" spans="1:2" x14ac:dyDescent="0.3">
      <c r="A19" s="17" t="s">
        <v>31</v>
      </c>
      <c r="B19" s="18" t="s">
        <v>32</v>
      </c>
    </row>
    <row r="20" spans="1:2" x14ac:dyDescent="0.3">
      <c r="A20" s="17" t="s">
        <v>33</v>
      </c>
      <c r="B20" s="18" t="s">
        <v>34</v>
      </c>
    </row>
    <row r="21" spans="1:2" x14ac:dyDescent="0.3">
      <c r="A21" s="17" t="s">
        <v>35</v>
      </c>
      <c r="B21" s="18" t="s">
        <v>36</v>
      </c>
    </row>
    <row r="22" spans="1:2" x14ac:dyDescent="0.3">
      <c r="A22" s="17" t="s">
        <v>37</v>
      </c>
      <c r="B22" s="18" t="s">
        <v>38</v>
      </c>
    </row>
    <row r="23" spans="1:2" x14ac:dyDescent="0.3">
      <c r="A23" s="17" t="s">
        <v>39</v>
      </c>
      <c r="B23" s="18" t="s">
        <v>40</v>
      </c>
    </row>
    <row r="24" spans="1:2" x14ac:dyDescent="0.3">
      <c r="A24" s="17" t="s">
        <v>41</v>
      </c>
      <c r="B24" s="18" t="s">
        <v>42</v>
      </c>
    </row>
    <row r="25" spans="1:2" x14ac:dyDescent="0.3">
      <c r="A25" s="17" t="s">
        <v>43</v>
      </c>
      <c r="B25" s="18" t="s">
        <v>44</v>
      </c>
    </row>
    <row r="26" spans="1:2" x14ac:dyDescent="0.3">
      <c r="A26" s="17" t="s">
        <v>45</v>
      </c>
      <c r="B26" s="18" t="s">
        <v>46</v>
      </c>
    </row>
    <row r="27" spans="1:2" x14ac:dyDescent="0.3">
      <c r="A27" s="17" t="s">
        <v>47</v>
      </c>
      <c r="B27" s="18" t="s">
        <v>48</v>
      </c>
    </row>
    <row r="28" spans="1:2" x14ac:dyDescent="0.3">
      <c r="A28" s="17" t="s">
        <v>49</v>
      </c>
      <c r="B28" s="18" t="s">
        <v>50</v>
      </c>
    </row>
    <row r="29" spans="1:2" x14ac:dyDescent="0.3">
      <c r="A29" s="17" t="s">
        <v>51</v>
      </c>
      <c r="B29" s="18" t="s">
        <v>52</v>
      </c>
    </row>
    <row r="30" spans="1:2" x14ac:dyDescent="0.3">
      <c r="A30" s="17" t="s">
        <v>53</v>
      </c>
      <c r="B30" s="18" t="s">
        <v>54</v>
      </c>
    </row>
    <row r="31" spans="1:2" x14ac:dyDescent="0.3">
      <c r="A31" s="17" t="s">
        <v>55</v>
      </c>
      <c r="B31" s="18" t="s">
        <v>56</v>
      </c>
    </row>
    <row r="32" spans="1:2" x14ac:dyDescent="0.3">
      <c r="A32" s="14"/>
      <c r="B32" s="20"/>
    </row>
    <row r="33" spans="1:8" x14ac:dyDescent="0.3">
      <c r="A33" s="14"/>
      <c r="B33" s="16"/>
    </row>
    <row r="34" spans="1:8" x14ac:dyDescent="0.3">
      <c r="A34" s="17" t="s">
        <v>57</v>
      </c>
      <c r="B34" s="18" t="s">
        <v>58</v>
      </c>
    </row>
    <row r="35" spans="1:8" x14ac:dyDescent="0.3">
      <c r="A35" s="17" t="s">
        <v>59</v>
      </c>
      <c r="B35" s="18" t="s">
        <v>60</v>
      </c>
    </row>
    <row r="36" spans="1:8" x14ac:dyDescent="0.3">
      <c r="A36" s="17"/>
      <c r="B36" s="18"/>
    </row>
    <row r="37" spans="1:8" s="23" customFormat="1" ht="10.3" x14ac:dyDescent="0.25">
      <c r="A37" s="21"/>
      <c r="B37" s="22" t="s">
        <v>61</v>
      </c>
    </row>
    <row r="38" spans="1:8" s="23" customFormat="1" ht="10.3" x14ac:dyDescent="0.25">
      <c r="A38" s="21" t="s">
        <v>62</v>
      </c>
      <c r="B38" s="24" t="s">
        <v>63</v>
      </c>
    </row>
    <row r="39" spans="1:8" s="23" customFormat="1" ht="10.3" x14ac:dyDescent="0.25">
      <c r="A39" s="21"/>
      <c r="B39" s="24" t="s">
        <v>64</v>
      </c>
    </row>
    <row r="40" spans="1:8" s="23" customFormat="1" ht="10.75" thickBot="1" x14ac:dyDescent="0.3">
      <c r="A40" s="25"/>
      <c r="B40" s="26"/>
    </row>
    <row r="41" spans="1:8" ht="12.9" thickBot="1" x14ac:dyDescent="0.35">
      <c r="A41" s="27"/>
      <c r="B41" s="28"/>
    </row>
    <row r="42" spans="1:8" x14ac:dyDescent="0.3">
      <c r="A42" s="6" t="s">
        <v>65</v>
      </c>
    </row>
    <row r="45" spans="1:8" x14ac:dyDescent="0.3">
      <c r="A45" s="29"/>
      <c r="B45" s="30" t="s">
        <v>66</v>
      </c>
      <c r="C45" s="31"/>
      <c r="D45" s="31"/>
      <c r="E45" s="31"/>
    </row>
    <row r="46" spans="1:8" ht="46.5" customHeight="1" x14ac:dyDescent="0.3">
      <c r="B46" s="32" t="s">
        <v>67</v>
      </c>
      <c r="C46" s="33" t="s">
        <v>68</v>
      </c>
      <c r="D46" s="33"/>
      <c r="E46" s="33"/>
    </row>
    <row r="47" spans="1:8" ht="31.5" customHeight="1" x14ac:dyDescent="0.3">
      <c r="A47" s="34" t="s">
        <v>0</v>
      </c>
      <c r="B47" s="35"/>
      <c r="C47" s="35"/>
      <c r="D47" s="35"/>
      <c r="E47" s="35"/>
      <c r="F47" s="35"/>
      <c r="G47" s="4" t="s">
        <v>1</v>
      </c>
      <c r="H47" s="5">
        <v>2020</v>
      </c>
    </row>
    <row r="48" spans="1:8" x14ac:dyDescent="0.3">
      <c r="A48" s="36" t="s">
        <v>69</v>
      </c>
      <c r="B48" s="35"/>
      <c r="C48" s="35"/>
      <c r="D48" s="35"/>
      <c r="E48" s="35"/>
      <c r="F48" s="35"/>
      <c r="G48" s="4" t="s">
        <v>3</v>
      </c>
      <c r="H48" s="3" t="s">
        <v>4</v>
      </c>
    </row>
    <row r="49" spans="1:8" x14ac:dyDescent="0.3">
      <c r="A49" s="36" t="str">
        <f>+A3</f>
        <v>Correspondiente del 01 de enero al 31 de diciembre de 2020</v>
      </c>
      <c r="B49" s="35"/>
      <c r="C49" s="35"/>
      <c r="D49" s="35"/>
      <c r="E49" s="35"/>
      <c r="F49" s="35"/>
      <c r="G49" s="4" t="s">
        <v>6</v>
      </c>
      <c r="H49" s="5">
        <v>4</v>
      </c>
    </row>
    <row r="50" spans="1:8" x14ac:dyDescent="0.3">
      <c r="A50" s="37" t="s">
        <v>70</v>
      </c>
      <c r="B50" s="38"/>
      <c r="C50" s="38"/>
      <c r="D50" s="38"/>
      <c r="E50" s="38"/>
      <c r="F50" s="38"/>
      <c r="G50" s="38"/>
      <c r="H50" s="38"/>
    </row>
    <row r="51" spans="1:8" x14ac:dyDescent="0.3">
      <c r="A51" s="39"/>
      <c r="B51" s="40"/>
      <c r="C51" s="40"/>
      <c r="D51" s="40"/>
      <c r="E51" s="40"/>
      <c r="F51" s="40"/>
      <c r="G51" s="40"/>
      <c r="H51" s="40"/>
    </row>
    <row r="52" spans="1:8" x14ac:dyDescent="0.3">
      <c r="A52" s="41" t="s">
        <v>71</v>
      </c>
      <c r="B52" s="38"/>
      <c r="C52" s="38"/>
      <c r="D52" s="38"/>
      <c r="E52" s="38"/>
      <c r="F52" s="38"/>
      <c r="G52" s="38"/>
      <c r="H52" s="38"/>
    </row>
    <row r="53" spans="1:8" x14ac:dyDescent="0.3">
      <c r="A53" s="42" t="s">
        <v>72</v>
      </c>
      <c r="B53" s="43" t="s">
        <v>73</v>
      </c>
      <c r="C53" s="43" t="s">
        <v>74</v>
      </c>
      <c r="D53" s="43" t="s">
        <v>75</v>
      </c>
      <c r="E53" s="43"/>
      <c r="F53" s="43"/>
      <c r="G53" s="43"/>
      <c r="H53" s="43"/>
    </row>
    <row r="54" spans="1:8" x14ac:dyDescent="0.3">
      <c r="A54" s="44">
        <v>1114</v>
      </c>
      <c r="B54" s="40" t="s">
        <v>76</v>
      </c>
      <c r="C54" s="40">
        <v>2190412.1</v>
      </c>
      <c r="D54" s="40"/>
      <c r="E54" s="40"/>
      <c r="F54" s="40"/>
      <c r="G54" s="40"/>
      <c r="H54" s="40"/>
    </row>
    <row r="55" spans="1:8" x14ac:dyDescent="0.3">
      <c r="A55" s="44">
        <v>1115</v>
      </c>
      <c r="B55" s="40" t="s">
        <v>77</v>
      </c>
      <c r="C55" s="40">
        <v>0</v>
      </c>
      <c r="D55" s="40"/>
      <c r="E55" s="40"/>
      <c r="F55" s="40"/>
      <c r="G55" s="40"/>
      <c r="H55" s="40"/>
    </row>
    <row r="56" spans="1:8" x14ac:dyDescent="0.3">
      <c r="A56" s="44">
        <v>1121</v>
      </c>
      <c r="B56" s="40" t="s">
        <v>78</v>
      </c>
      <c r="C56" s="40">
        <v>0</v>
      </c>
      <c r="D56" s="40"/>
      <c r="E56" s="40"/>
      <c r="F56" s="40"/>
      <c r="G56" s="40"/>
      <c r="H56" s="40"/>
    </row>
    <row r="57" spans="1:8" x14ac:dyDescent="0.3">
      <c r="A57" s="44">
        <v>1211</v>
      </c>
      <c r="B57" s="40" t="s">
        <v>79</v>
      </c>
      <c r="C57" s="40">
        <v>0</v>
      </c>
      <c r="D57" s="40"/>
      <c r="E57" s="40"/>
      <c r="F57" s="40"/>
      <c r="G57" s="40"/>
      <c r="H57" s="40"/>
    </row>
    <row r="58" spans="1:8" x14ac:dyDescent="0.3">
      <c r="A58" s="39"/>
      <c r="B58" s="40"/>
      <c r="C58" s="40"/>
      <c r="D58" s="40"/>
      <c r="E58" s="40"/>
      <c r="F58" s="40"/>
      <c r="G58" s="40"/>
      <c r="H58" s="40"/>
    </row>
    <row r="59" spans="1:8" x14ac:dyDescent="0.3">
      <c r="A59" s="41" t="s">
        <v>80</v>
      </c>
      <c r="B59" s="38"/>
      <c r="C59" s="38"/>
      <c r="D59" s="45"/>
      <c r="E59" s="38"/>
      <c r="F59" s="38"/>
      <c r="G59" s="38"/>
      <c r="H59" s="38"/>
    </row>
    <row r="60" spans="1:8" x14ac:dyDescent="0.3">
      <c r="A60" s="42" t="s">
        <v>72</v>
      </c>
      <c r="B60" s="43" t="s">
        <v>73</v>
      </c>
      <c r="C60" s="43" t="s">
        <v>74</v>
      </c>
      <c r="D60" s="42">
        <v>2019</v>
      </c>
      <c r="E60" s="42">
        <f>D60-1</f>
        <v>2018</v>
      </c>
      <c r="F60" s="42">
        <f>E60-1</f>
        <v>2017</v>
      </c>
      <c r="G60" s="42">
        <f>F60-1</f>
        <v>2016</v>
      </c>
      <c r="H60" s="43" t="s">
        <v>81</v>
      </c>
    </row>
    <row r="61" spans="1:8" x14ac:dyDescent="0.3">
      <c r="A61" s="44">
        <v>1122</v>
      </c>
      <c r="B61" s="40" t="s">
        <v>82</v>
      </c>
      <c r="C61" s="40">
        <v>2463968.11</v>
      </c>
      <c r="D61" s="40">
        <v>2555775.91</v>
      </c>
      <c r="E61" s="40">
        <v>2655105.91</v>
      </c>
      <c r="F61" s="40">
        <v>2848251.26</v>
      </c>
      <c r="G61" s="40">
        <v>2861676.26</v>
      </c>
      <c r="H61" s="40"/>
    </row>
    <row r="62" spans="1:8" x14ac:dyDescent="0.3">
      <c r="A62" s="44">
        <v>1124</v>
      </c>
      <c r="B62" s="40" t="s">
        <v>83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/>
    </row>
    <row r="63" spans="1:8" x14ac:dyDescent="0.3">
      <c r="A63" s="39"/>
      <c r="B63" s="40"/>
      <c r="C63" s="40"/>
      <c r="D63" s="40"/>
      <c r="E63" s="40"/>
      <c r="F63" s="40"/>
      <c r="G63" s="40"/>
      <c r="H63" s="40"/>
    </row>
    <row r="64" spans="1:8" x14ac:dyDescent="0.3">
      <c r="A64" s="39"/>
      <c r="B64" s="40"/>
      <c r="C64" s="40"/>
      <c r="D64" s="40"/>
      <c r="E64" s="40"/>
      <c r="F64" s="40"/>
      <c r="G64" s="40"/>
      <c r="H64" s="40"/>
    </row>
    <row r="65" spans="1:8" x14ac:dyDescent="0.3">
      <c r="A65" s="41" t="s">
        <v>84</v>
      </c>
      <c r="B65" s="38"/>
      <c r="C65" s="40"/>
      <c r="D65" s="40"/>
      <c r="E65" s="40"/>
      <c r="F65" s="40"/>
      <c r="G65" s="40"/>
      <c r="H65" s="40"/>
    </row>
    <row r="66" spans="1:8" x14ac:dyDescent="0.3">
      <c r="A66" s="44">
        <v>1122</v>
      </c>
      <c r="B66" s="40" t="s">
        <v>82</v>
      </c>
      <c r="C66" s="40"/>
      <c r="D66" s="40"/>
      <c r="E66" s="40"/>
      <c r="F66" s="40"/>
      <c r="G66" s="40"/>
      <c r="H66" s="40"/>
    </row>
    <row r="67" spans="1:8" x14ac:dyDescent="0.3">
      <c r="A67" s="42" t="s">
        <v>72</v>
      </c>
      <c r="B67" s="43" t="s">
        <v>73</v>
      </c>
      <c r="C67" s="43" t="s">
        <v>74</v>
      </c>
      <c r="D67" s="43" t="s">
        <v>85</v>
      </c>
      <c r="E67" s="43" t="s">
        <v>86</v>
      </c>
      <c r="F67" s="40"/>
      <c r="G67" s="40"/>
      <c r="H67" s="40"/>
    </row>
    <row r="68" spans="1:8" x14ac:dyDescent="0.3">
      <c r="A68" s="39" t="s">
        <v>87</v>
      </c>
      <c r="B68" s="40" t="s">
        <v>88</v>
      </c>
      <c r="C68" s="40">
        <v>26317.07</v>
      </c>
      <c r="D68" s="40">
        <v>0</v>
      </c>
      <c r="E68" s="40">
        <v>26317.07</v>
      </c>
      <c r="F68" s="40"/>
      <c r="G68" s="40"/>
      <c r="H68" s="40"/>
    </row>
    <row r="69" spans="1:8" x14ac:dyDescent="0.3">
      <c r="A69" s="39" t="s">
        <v>89</v>
      </c>
      <c r="B69" s="40" t="s">
        <v>90</v>
      </c>
      <c r="C69" s="40">
        <v>30000</v>
      </c>
      <c r="D69" s="40">
        <v>0</v>
      </c>
      <c r="E69" s="40">
        <v>30000</v>
      </c>
      <c r="F69" s="40"/>
      <c r="G69" s="40"/>
      <c r="H69" s="40"/>
    </row>
    <row r="70" spans="1:8" x14ac:dyDescent="0.3">
      <c r="A70" s="39" t="s">
        <v>91</v>
      </c>
      <c r="B70" s="40" t="s">
        <v>92</v>
      </c>
      <c r="C70" s="40">
        <v>0</v>
      </c>
      <c r="D70" s="40">
        <v>0</v>
      </c>
      <c r="E70" s="40">
        <v>0</v>
      </c>
      <c r="F70" s="40"/>
      <c r="G70" s="40"/>
      <c r="H70" s="40"/>
    </row>
    <row r="71" spans="1:8" x14ac:dyDescent="0.3">
      <c r="A71" s="39" t="s">
        <v>93</v>
      </c>
      <c r="B71" s="40" t="s">
        <v>94</v>
      </c>
      <c r="C71" s="40">
        <v>0</v>
      </c>
      <c r="D71" s="40">
        <v>0</v>
      </c>
      <c r="E71" s="40">
        <v>0</v>
      </c>
      <c r="F71" s="40"/>
      <c r="G71" s="40"/>
      <c r="H71" s="40"/>
    </row>
    <row r="72" spans="1:8" x14ac:dyDescent="0.3">
      <c r="A72" s="39" t="s">
        <v>95</v>
      </c>
      <c r="B72" s="40" t="s">
        <v>96</v>
      </c>
      <c r="C72" s="40">
        <v>0</v>
      </c>
      <c r="D72" s="40">
        <v>0</v>
      </c>
      <c r="E72" s="40">
        <v>0</v>
      </c>
      <c r="F72" s="40"/>
      <c r="G72" s="40"/>
      <c r="H72" s="40"/>
    </row>
    <row r="73" spans="1:8" x14ac:dyDescent="0.3">
      <c r="A73" s="39" t="s">
        <v>97</v>
      </c>
      <c r="B73" s="40" t="s">
        <v>98</v>
      </c>
      <c r="C73" s="40">
        <v>308000</v>
      </c>
      <c r="D73" s="40">
        <v>0</v>
      </c>
      <c r="E73" s="40">
        <v>308000</v>
      </c>
      <c r="F73" s="40"/>
      <c r="G73" s="40"/>
      <c r="H73" s="40"/>
    </row>
    <row r="74" spans="1:8" x14ac:dyDescent="0.3">
      <c r="A74" s="39" t="s">
        <v>99</v>
      </c>
      <c r="B74" s="40" t="s">
        <v>100</v>
      </c>
      <c r="C74" s="40">
        <v>49267.199999999997</v>
      </c>
      <c r="D74" s="40">
        <v>0</v>
      </c>
      <c r="E74" s="40">
        <v>49267.199999999997</v>
      </c>
      <c r="F74" s="40"/>
      <c r="G74" s="40"/>
      <c r="H74" s="40"/>
    </row>
    <row r="75" spans="1:8" x14ac:dyDescent="0.3">
      <c r="A75" s="39" t="s">
        <v>101</v>
      </c>
      <c r="B75" s="40" t="s">
        <v>102</v>
      </c>
      <c r="C75" s="40">
        <v>64523</v>
      </c>
      <c r="D75" s="40">
        <v>0</v>
      </c>
      <c r="E75" s="40">
        <v>64523</v>
      </c>
      <c r="F75" s="40"/>
      <c r="G75" s="40"/>
      <c r="H75" s="40"/>
    </row>
    <row r="76" spans="1:8" x14ac:dyDescent="0.3">
      <c r="A76" s="39" t="s">
        <v>103</v>
      </c>
      <c r="B76" s="40" t="s">
        <v>104</v>
      </c>
      <c r="C76" s="40">
        <v>137390.14000000001</v>
      </c>
      <c r="D76" s="40">
        <v>0</v>
      </c>
      <c r="E76" s="40">
        <v>137390.14000000001</v>
      </c>
      <c r="F76" s="40"/>
      <c r="G76" s="40"/>
      <c r="H76" s="40"/>
    </row>
    <row r="77" spans="1:8" x14ac:dyDescent="0.3">
      <c r="A77" s="39" t="s">
        <v>105</v>
      </c>
      <c r="B77" s="40" t="s">
        <v>106</v>
      </c>
      <c r="C77" s="40">
        <v>62478</v>
      </c>
      <c r="D77" s="40">
        <v>0</v>
      </c>
      <c r="E77" s="40">
        <v>62478</v>
      </c>
      <c r="F77" s="40"/>
      <c r="G77" s="40"/>
      <c r="H77" s="40"/>
    </row>
    <row r="78" spans="1:8" x14ac:dyDescent="0.3">
      <c r="A78" s="39" t="s">
        <v>107</v>
      </c>
      <c r="B78" s="40" t="s">
        <v>108</v>
      </c>
      <c r="C78" s="40">
        <v>29025</v>
      </c>
      <c r="D78" s="40">
        <v>0</v>
      </c>
      <c r="E78" s="40">
        <v>29025</v>
      </c>
      <c r="F78" s="40"/>
      <c r="G78" s="40"/>
      <c r="H78" s="40"/>
    </row>
    <row r="79" spans="1:8" x14ac:dyDescent="0.3">
      <c r="A79" s="39" t="s">
        <v>109</v>
      </c>
      <c r="B79" s="40" t="s">
        <v>110</v>
      </c>
      <c r="C79" s="40">
        <v>27953.8</v>
      </c>
      <c r="D79" s="40">
        <v>0</v>
      </c>
      <c r="E79" s="40">
        <v>27953.8</v>
      </c>
      <c r="F79" s="40"/>
      <c r="G79" s="40"/>
      <c r="H79" s="40"/>
    </row>
    <row r="80" spans="1:8" x14ac:dyDescent="0.3">
      <c r="A80" s="39" t="s">
        <v>111</v>
      </c>
      <c r="B80" s="40" t="s">
        <v>112</v>
      </c>
      <c r="C80" s="40">
        <v>70250</v>
      </c>
      <c r="D80" s="40">
        <v>0</v>
      </c>
      <c r="E80" s="40">
        <v>70250</v>
      </c>
      <c r="F80" s="40"/>
      <c r="G80" s="40"/>
      <c r="H80" s="40"/>
    </row>
    <row r="81" spans="1:8" x14ac:dyDescent="0.3">
      <c r="A81" s="39" t="s">
        <v>113</v>
      </c>
      <c r="B81" s="40" t="s">
        <v>114</v>
      </c>
      <c r="C81" s="40">
        <v>25373</v>
      </c>
      <c r="D81" s="40">
        <v>0</v>
      </c>
      <c r="E81" s="40">
        <v>25373</v>
      </c>
      <c r="F81" s="40"/>
      <c r="G81" s="40"/>
      <c r="H81" s="40"/>
    </row>
    <row r="82" spans="1:8" x14ac:dyDescent="0.3">
      <c r="A82" s="39" t="s">
        <v>115</v>
      </c>
      <c r="B82" s="40" t="s">
        <v>116</v>
      </c>
      <c r="C82" s="40">
        <v>0</v>
      </c>
      <c r="D82" s="40">
        <v>0</v>
      </c>
      <c r="E82" s="40">
        <v>0</v>
      </c>
      <c r="F82" s="40"/>
      <c r="G82" s="40"/>
      <c r="H82" s="40"/>
    </row>
    <row r="83" spans="1:8" x14ac:dyDescent="0.3">
      <c r="A83" s="39" t="s">
        <v>117</v>
      </c>
      <c r="B83" s="40" t="s">
        <v>118</v>
      </c>
      <c r="C83" s="40">
        <v>42278.76</v>
      </c>
      <c r="D83" s="40">
        <v>0</v>
      </c>
      <c r="E83" s="40">
        <v>42278.76</v>
      </c>
      <c r="F83" s="40"/>
      <c r="G83" s="40"/>
      <c r="H83" s="40"/>
    </row>
    <row r="84" spans="1:8" x14ac:dyDescent="0.3">
      <c r="A84" s="39" t="s">
        <v>119</v>
      </c>
      <c r="B84" s="40" t="s">
        <v>120</v>
      </c>
      <c r="C84" s="40">
        <v>112100</v>
      </c>
      <c r="D84" s="40">
        <v>0</v>
      </c>
      <c r="E84" s="40">
        <v>112100</v>
      </c>
      <c r="F84" s="40"/>
      <c r="G84" s="40"/>
      <c r="H84" s="40"/>
    </row>
    <row r="85" spans="1:8" x14ac:dyDescent="0.3">
      <c r="A85" s="39" t="s">
        <v>121</v>
      </c>
      <c r="B85" s="40" t="s">
        <v>122</v>
      </c>
      <c r="C85" s="40">
        <v>34850</v>
      </c>
      <c r="D85" s="40">
        <v>0</v>
      </c>
      <c r="E85" s="40">
        <v>34850</v>
      </c>
      <c r="F85" s="40"/>
      <c r="G85" s="40"/>
      <c r="H85" s="40"/>
    </row>
    <row r="86" spans="1:8" x14ac:dyDescent="0.3">
      <c r="A86" s="39" t="s">
        <v>123</v>
      </c>
      <c r="B86" s="40" t="s">
        <v>124</v>
      </c>
      <c r="C86" s="40">
        <v>253440</v>
      </c>
      <c r="D86" s="40">
        <v>0</v>
      </c>
      <c r="E86" s="40">
        <v>253440</v>
      </c>
      <c r="F86" s="40"/>
      <c r="G86" s="40"/>
      <c r="H86" s="40"/>
    </row>
    <row r="87" spans="1:8" x14ac:dyDescent="0.3">
      <c r="A87" s="39" t="s">
        <v>125</v>
      </c>
      <c r="B87" s="40" t="s">
        <v>126</v>
      </c>
      <c r="C87" s="40">
        <v>144400</v>
      </c>
      <c r="D87" s="40">
        <v>0</v>
      </c>
      <c r="E87" s="40">
        <v>144400</v>
      </c>
      <c r="F87" s="40"/>
      <c r="G87" s="40"/>
      <c r="H87" s="40"/>
    </row>
    <row r="88" spans="1:8" x14ac:dyDescent="0.3">
      <c r="A88" s="39" t="s">
        <v>127</v>
      </c>
      <c r="B88" s="40" t="s">
        <v>128</v>
      </c>
      <c r="C88" s="40">
        <v>212634</v>
      </c>
      <c r="D88" s="40">
        <v>0</v>
      </c>
      <c r="E88" s="40">
        <v>212634</v>
      </c>
      <c r="F88" s="40"/>
      <c r="G88" s="40"/>
      <c r="H88" s="40"/>
    </row>
    <row r="89" spans="1:8" x14ac:dyDescent="0.3">
      <c r="A89" s="39" t="s">
        <v>129</v>
      </c>
      <c r="B89" s="40" t="s">
        <v>130</v>
      </c>
      <c r="C89" s="40">
        <v>45000</v>
      </c>
      <c r="D89" s="40">
        <v>0</v>
      </c>
      <c r="E89" s="40">
        <v>45000</v>
      </c>
      <c r="F89" s="40"/>
      <c r="G89" s="40"/>
      <c r="H89" s="40"/>
    </row>
    <row r="90" spans="1:8" x14ac:dyDescent="0.3">
      <c r="A90" s="39" t="s">
        <v>131</v>
      </c>
      <c r="B90" s="40" t="s">
        <v>132</v>
      </c>
      <c r="C90" s="40">
        <v>20599</v>
      </c>
      <c r="D90" s="40">
        <v>0</v>
      </c>
      <c r="E90" s="40">
        <v>20599</v>
      </c>
      <c r="F90" s="40"/>
      <c r="G90" s="40"/>
      <c r="H90" s="40"/>
    </row>
    <row r="91" spans="1:8" x14ac:dyDescent="0.3">
      <c r="A91" s="39" t="s">
        <v>133</v>
      </c>
      <c r="B91" s="40" t="s">
        <v>134</v>
      </c>
      <c r="C91" s="40">
        <v>48211.12</v>
      </c>
      <c r="D91" s="40">
        <v>0</v>
      </c>
      <c r="E91" s="40">
        <v>48211.12</v>
      </c>
      <c r="F91" s="40"/>
      <c r="G91" s="40"/>
      <c r="H91" s="40"/>
    </row>
    <row r="92" spans="1:8" x14ac:dyDescent="0.3">
      <c r="A92" s="39" t="s">
        <v>135</v>
      </c>
      <c r="B92" s="40" t="s">
        <v>136</v>
      </c>
      <c r="C92" s="40">
        <v>254715.9</v>
      </c>
      <c r="D92" s="40">
        <v>0</v>
      </c>
      <c r="E92" s="40">
        <v>254715.9</v>
      </c>
      <c r="F92" s="40"/>
      <c r="G92" s="40"/>
      <c r="H92" s="40"/>
    </row>
    <row r="93" spans="1:8" x14ac:dyDescent="0.3">
      <c r="A93" s="39" t="s">
        <v>137</v>
      </c>
      <c r="B93" s="40" t="s">
        <v>138</v>
      </c>
      <c r="C93" s="40">
        <v>17904.66</v>
      </c>
      <c r="D93" s="40">
        <v>0</v>
      </c>
      <c r="E93" s="40">
        <v>17904.66</v>
      </c>
      <c r="F93" s="40"/>
      <c r="G93" s="40"/>
      <c r="H93" s="40"/>
    </row>
    <row r="94" spans="1:8" x14ac:dyDescent="0.3">
      <c r="A94" s="39" t="s">
        <v>139</v>
      </c>
      <c r="B94" s="40" t="s">
        <v>140</v>
      </c>
      <c r="C94" s="40">
        <v>23551.64</v>
      </c>
      <c r="D94" s="40">
        <v>0</v>
      </c>
      <c r="E94" s="40">
        <v>23551.64</v>
      </c>
      <c r="F94" s="40"/>
      <c r="G94" s="40"/>
      <c r="H94" s="40"/>
    </row>
    <row r="95" spans="1:8" x14ac:dyDescent="0.3">
      <c r="A95" s="39" t="s">
        <v>141</v>
      </c>
      <c r="B95" s="40" t="s">
        <v>142</v>
      </c>
      <c r="C95" s="40">
        <v>0</v>
      </c>
      <c r="D95" s="40">
        <v>0</v>
      </c>
      <c r="E95" s="40">
        <v>0</v>
      </c>
      <c r="F95" s="40"/>
      <c r="G95" s="40"/>
      <c r="H95" s="40"/>
    </row>
    <row r="96" spans="1:8" x14ac:dyDescent="0.3">
      <c r="A96" s="39" t="s">
        <v>143</v>
      </c>
      <c r="B96" s="40" t="s">
        <v>144</v>
      </c>
      <c r="C96" s="40">
        <v>60710</v>
      </c>
      <c r="D96" s="40">
        <v>0</v>
      </c>
      <c r="E96" s="40">
        <v>60710</v>
      </c>
      <c r="F96" s="40"/>
      <c r="G96" s="40"/>
      <c r="H96" s="40"/>
    </row>
    <row r="97" spans="1:8" x14ac:dyDescent="0.3">
      <c r="A97" s="39" t="s">
        <v>145</v>
      </c>
      <c r="B97" s="40" t="s">
        <v>146</v>
      </c>
      <c r="C97" s="40">
        <v>34275.82</v>
      </c>
      <c r="D97" s="40">
        <v>0</v>
      </c>
      <c r="E97" s="40">
        <v>34275.82</v>
      </c>
      <c r="F97" s="40"/>
      <c r="G97" s="40"/>
      <c r="H97" s="40"/>
    </row>
    <row r="98" spans="1:8" x14ac:dyDescent="0.3">
      <c r="A98" s="39" t="s">
        <v>147</v>
      </c>
      <c r="B98" s="40" t="s">
        <v>148</v>
      </c>
      <c r="C98" s="40">
        <v>79900</v>
      </c>
      <c r="D98" s="40">
        <v>0</v>
      </c>
      <c r="E98" s="40">
        <v>79900</v>
      </c>
      <c r="F98" s="40"/>
      <c r="G98" s="40"/>
      <c r="H98" s="40"/>
    </row>
    <row r="99" spans="1:8" x14ac:dyDescent="0.3">
      <c r="A99" s="39" t="s">
        <v>149</v>
      </c>
      <c r="B99" s="40" t="s">
        <v>150</v>
      </c>
      <c r="C99" s="40">
        <v>58320</v>
      </c>
      <c r="D99" s="40">
        <v>0</v>
      </c>
      <c r="E99" s="40">
        <v>58320</v>
      </c>
      <c r="F99" s="40"/>
      <c r="G99" s="40"/>
      <c r="H99" s="40"/>
    </row>
    <row r="100" spans="1:8" x14ac:dyDescent="0.3">
      <c r="A100" s="39" t="s">
        <v>151</v>
      </c>
      <c r="B100" s="40" t="s">
        <v>152</v>
      </c>
      <c r="C100" s="40">
        <v>70000</v>
      </c>
      <c r="D100" s="40">
        <v>0</v>
      </c>
      <c r="E100" s="40">
        <v>70000</v>
      </c>
      <c r="F100" s="40"/>
      <c r="G100" s="40"/>
      <c r="H100" s="40"/>
    </row>
    <row r="101" spans="1:8" x14ac:dyDescent="0.3">
      <c r="A101" s="39" t="s">
        <v>153</v>
      </c>
      <c r="B101" s="40" t="s">
        <v>154</v>
      </c>
      <c r="C101" s="40">
        <v>120500</v>
      </c>
      <c r="D101" s="40">
        <v>0</v>
      </c>
      <c r="E101" s="40">
        <v>120500</v>
      </c>
      <c r="F101" s="40"/>
      <c r="G101" s="40"/>
      <c r="H101" s="40"/>
    </row>
    <row r="102" spans="1:8" x14ac:dyDescent="0.3">
      <c r="A102" s="39"/>
      <c r="B102" s="40"/>
      <c r="C102" s="46">
        <f>SUM(C68:C101)</f>
        <v>2463968.11</v>
      </c>
      <c r="D102" s="46">
        <f>SUM(D68:D101)</f>
        <v>0</v>
      </c>
      <c r="E102" s="46">
        <f>SUM(E68:E101)</f>
        <v>2463968.11</v>
      </c>
      <c r="F102" s="40"/>
      <c r="G102" s="40"/>
      <c r="H102" s="40"/>
    </row>
    <row r="103" spans="1:8" x14ac:dyDescent="0.3">
      <c r="A103" s="41" t="s">
        <v>155</v>
      </c>
      <c r="B103" s="38"/>
      <c r="C103" s="38"/>
      <c r="D103" s="38"/>
      <c r="E103" s="38"/>
      <c r="F103" s="38"/>
      <c r="G103" s="38"/>
      <c r="H103" s="38"/>
    </row>
    <row r="104" spans="1:8" x14ac:dyDescent="0.3">
      <c r="A104" s="42" t="s">
        <v>72</v>
      </c>
      <c r="B104" s="43" t="s">
        <v>73</v>
      </c>
      <c r="C104" s="43" t="s">
        <v>74</v>
      </c>
      <c r="D104" s="43" t="s">
        <v>85</v>
      </c>
      <c r="E104" s="43" t="s">
        <v>85</v>
      </c>
      <c r="F104" s="43" t="s">
        <v>86</v>
      </c>
      <c r="G104" s="43" t="s">
        <v>156</v>
      </c>
      <c r="H104" s="43" t="s">
        <v>157</v>
      </c>
    </row>
    <row r="105" spans="1:8" x14ac:dyDescent="0.3">
      <c r="A105" s="44">
        <v>1123</v>
      </c>
      <c r="B105" s="40" t="s">
        <v>158</v>
      </c>
      <c r="C105" s="40">
        <f>C106</f>
        <v>159085.17000000001</v>
      </c>
      <c r="D105" s="40">
        <v>0</v>
      </c>
      <c r="E105" s="40">
        <v>0</v>
      </c>
      <c r="F105" s="40">
        <v>0</v>
      </c>
      <c r="G105" s="40">
        <v>0</v>
      </c>
      <c r="H105" s="40"/>
    </row>
    <row r="106" spans="1:8" x14ac:dyDescent="0.3">
      <c r="A106" s="44" t="s">
        <v>159</v>
      </c>
      <c r="B106" s="40" t="s">
        <v>160</v>
      </c>
      <c r="C106" s="40">
        <v>159085.17000000001</v>
      </c>
      <c r="D106" s="40">
        <v>0</v>
      </c>
      <c r="E106" s="40">
        <v>0</v>
      </c>
      <c r="F106" s="40">
        <v>0</v>
      </c>
      <c r="G106" s="40">
        <v>0</v>
      </c>
      <c r="H106" s="40"/>
    </row>
    <row r="107" spans="1:8" x14ac:dyDescent="0.3">
      <c r="A107" s="44">
        <v>1125</v>
      </c>
      <c r="B107" s="40" t="s">
        <v>161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/>
    </row>
    <row r="108" spans="1:8" x14ac:dyDescent="0.3">
      <c r="A108" s="44">
        <v>1126</v>
      </c>
      <c r="B108" s="40" t="s">
        <v>162</v>
      </c>
      <c r="C108" s="40">
        <v>0</v>
      </c>
      <c r="D108" s="40">
        <v>0</v>
      </c>
      <c r="E108" s="40">
        <v>0</v>
      </c>
      <c r="F108" s="40">
        <v>0</v>
      </c>
      <c r="G108" s="40">
        <v>0</v>
      </c>
      <c r="H108" s="40"/>
    </row>
    <row r="109" spans="1:8" x14ac:dyDescent="0.3">
      <c r="A109" s="44">
        <v>1129</v>
      </c>
      <c r="B109" s="40" t="s">
        <v>163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/>
    </row>
    <row r="110" spans="1:8" x14ac:dyDescent="0.3">
      <c r="A110" s="44">
        <v>1131</v>
      </c>
      <c r="B110" s="47" t="s">
        <v>164</v>
      </c>
      <c r="C110" s="40">
        <v>0</v>
      </c>
      <c r="D110" s="46"/>
      <c r="E110" s="40"/>
      <c r="F110" s="40">
        <v>0</v>
      </c>
      <c r="G110" s="40">
        <v>0</v>
      </c>
      <c r="H110" s="40"/>
    </row>
    <row r="111" spans="1:8" x14ac:dyDescent="0.3">
      <c r="A111" s="44">
        <v>1132</v>
      </c>
      <c r="B111" s="47" t="s">
        <v>165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/>
    </row>
    <row r="112" spans="1:8" x14ac:dyDescent="0.3">
      <c r="A112" s="44">
        <v>1133</v>
      </c>
      <c r="B112" s="40" t="s">
        <v>166</v>
      </c>
      <c r="C112" s="40">
        <v>0</v>
      </c>
      <c r="D112" s="40">
        <v>0</v>
      </c>
      <c r="E112" s="40">
        <v>0</v>
      </c>
      <c r="F112" s="40">
        <v>0</v>
      </c>
      <c r="G112" s="40">
        <v>0</v>
      </c>
      <c r="H112" s="40"/>
    </row>
    <row r="113" spans="1:8" x14ac:dyDescent="0.3">
      <c r="A113" s="44">
        <v>1134</v>
      </c>
      <c r="B113" s="40" t="s">
        <v>167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/>
    </row>
    <row r="114" spans="1:8" x14ac:dyDescent="0.3">
      <c r="A114" s="44">
        <v>1139</v>
      </c>
      <c r="B114" s="40" t="s">
        <v>168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/>
    </row>
    <row r="115" spans="1:8" x14ac:dyDescent="0.3">
      <c r="A115" s="44"/>
      <c r="B115" s="40"/>
      <c r="C115" s="40"/>
      <c r="D115" s="40"/>
      <c r="E115" s="40"/>
      <c r="F115" s="40"/>
      <c r="G115" s="40"/>
      <c r="H115" s="40"/>
    </row>
    <row r="116" spans="1:8" x14ac:dyDescent="0.3">
      <c r="A116" s="41" t="s">
        <v>169</v>
      </c>
      <c r="B116" s="38"/>
      <c r="C116" s="38"/>
      <c r="D116" s="38"/>
      <c r="E116" s="38"/>
      <c r="F116" s="38"/>
      <c r="G116" s="38"/>
      <c r="H116" s="38"/>
    </row>
    <row r="117" spans="1:8" x14ac:dyDescent="0.3">
      <c r="A117" s="42" t="s">
        <v>72</v>
      </c>
      <c r="B117" s="43" t="s">
        <v>73</v>
      </c>
      <c r="C117" s="43" t="s">
        <v>74</v>
      </c>
      <c r="D117" s="43" t="s">
        <v>170</v>
      </c>
      <c r="E117" s="43" t="s">
        <v>171</v>
      </c>
      <c r="F117" s="43" t="s">
        <v>172</v>
      </c>
      <c r="G117" s="43" t="s">
        <v>173</v>
      </c>
      <c r="H117" s="43"/>
    </row>
    <row r="118" spans="1:8" x14ac:dyDescent="0.3">
      <c r="A118" s="44">
        <v>1140</v>
      </c>
      <c r="B118" s="40" t="s">
        <v>174</v>
      </c>
      <c r="C118" s="40">
        <v>0</v>
      </c>
      <c r="D118" s="40"/>
      <c r="E118" s="40"/>
      <c r="F118" s="40"/>
      <c r="G118" s="40"/>
      <c r="H118" s="40"/>
    </row>
    <row r="119" spans="1:8" x14ac:dyDescent="0.3">
      <c r="A119" s="44">
        <v>1141</v>
      </c>
      <c r="B119" s="40" t="s">
        <v>175</v>
      </c>
      <c r="C119" s="40">
        <v>0</v>
      </c>
      <c r="D119" s="40"/>
      <c r="E119" s="40"/>
      <c r="F119" s="40"/>
      <c r="G119" s="40"/>
      <c r="H119" s="40"/>
    </row>
    <row r="120" spans="1:8" x14ac:dyDescent="0.3">
      <c r="A120" s="44">
        <v>1142</v>
      </c>
      <c r="B120" s="40" t="s">
        <v>176</v>
      </c>
      <c r="C120" s="40">
        <v>0</v>
      </c>
      <c r="D120" s="46"/>
      <c r="E120" s="40"/>
      <c r="F120" s="40"/>
      <c r="G120" s="40"/>
      <c r="H120" s="40"/>
    </row>
    <row r="121" spans="1:8" x14ac:dyDescent="0.3">
      <c r="A121" s="44">
        <v>1143</v>
      </c>
      <c r="B121" s="40" t="s">
        <v>177</v>
      </c>
      <c r="C121" s="40">
        <v>0</v>
      </c>
      <c r="D121" s="46" t="s">
        <v>178</v>
      </c>
      <c r="E121" s="40"/>
      <c r="F121" s="40"/>
      <c r="G121" s="40"/>
      <c r="H121" s="40"/>
    </row>
    <row r="122" spans="1:8" x14ac:dyDescent="0.3">
      <c r="A122" s="44">
        <v>1144</v>
      </c>
      <c r="B122" s="40" t="s">
        <v>179</v>
      </c>
      <c r="C122" s="40">
        <v>0</v>
      </c>
      <c r="D122" s="40"/>
      <c r="E122" s="40"/>
      <c r="F122" s="40"/>
      <c r="G122" s="40"/>
      <c r="H122" s="40"/>
    </row>
    <row r="123" spans="1:8" x14ac:dyDescent="0.3">
      <c r="A123" s="44">
        <v>1145</v>
      </c>
      <c r="B123" s="40" t="s">
        <v>180</v>
      </c>
      <c r="C123" s="40">
        <v>0</v>
      </c>
      <c r="D123" s="40"/>
      <c r="E123" s="40"/>
      <c r="F123" s="40"/>
      <c r="G123" s="40"/>
      <c r="H123" s="40"/>
    </row>
    <row r="124" spans="1:8" x14ac:dyDescent="0.3">
      <c r="A124" s="39"/>
      <c r="B124" s="40"/>
      <c r="C124" s="40"/>
      <c r="D124" s="40"/>
      <c r="E124" s="40"/>
      <c r="F124" s="40"/>
      <c r="G124" s="40"/>
      <c r="H124" s="40"/>
    </row>
    <row r="125" spans="1:8" x14ac:dyDescent="0.3">
      <c r="A125" s="41" t="s">
        <v>181</v>
      </c>
      <c r="B125" s="38"/>
      <c r="C125" s="38"/>
      <c r="D125" s="38"/>
      <c r="E125" s="38"/>
      <c r="F125" s="38"/>
      <c r="G125" s="38"/>
      <c r="H125" s="38"/>
    </row>
    <row r="126" spans="1:8" x14ac:dyDescent="0.3">
      <c r="A126" s="42" t="s">
        <v>72</v>
      </c>
      <c r="B126" s="43" t="s">
        <v>73</v>
      </c>
      <c r="C126" s="43" t="s">
        <v>74</v>
      </c>
      <c r="D126" s="43" t="s">
        <v>182</v>
      </c>
      <c r="E126" s="43" t="s">
        <v>183</v>
      </c>
      <c r="F126" s="43" t="s">
        <v>184</v>
      </c>
      <c r="G126" s="43"/>
      <c r="H126" s="43"/>
    </row>
    <row r="127" spans="1:8" x14ac:dyDescent="0.3">
      <c r="A127" s="44">
        <v>1150</v>
      </c>
      <c r="B127" s="40" t="s">
        <v>185</v>
      </c>
      <c r="C127" s="40">
        <v>0</v>
      </c>
      <c r="D127" s="40"/>
      <c r="E127" s="40"/>
      <c r="F127" s="40"/>
      <c r="G127" s="40"/>
      <c r="H127" s="40"/>
    </row>
    <row r="128" spans="1:8" x14ac:dyDescent="0.3">
      <c r="A128" s="44">
        <v>1151</v>
      </c>
      <c r="B128" s="40" t="s">
        <v>186</v>
      </c>
      <c r="C128" s="40">
        <v>0</v>
      </c>
      <c r="D128" s="46" t="s">
        <v>178</v>
      </c>
      <c r="E128" s="40"/>
      <c r="F128" s="40"/>
      <c r="G128" s="40"/>
      <c r="H128" s="40"/>
    </row>
    <row r="129" spans="1:8" x14ac:dyDescent="0.3">
      <c r="A129" s="39"/>
      <c r="B129" s="40"/>
      <c r="C129" s="48"/>
      <c r="D129" s="40"/>
      <c r="E129" s="40"/>
      <c r="F129" s="40"/>
      <c r="G129" s="40"/>
      <c r="H129" s="40"/>
    </row>
    <row r="130" spans="1:8" x14ac:dyDescent="0.3">
      <c r="A130" s="41" t="s">
        <v>187</v>
      </c>
      <c r="B130" s="38"/>
      <c r="C130" s="38"/>
      <c r="D130" s="38"/>
      <c r="E130" s="38"/>
      <c r="F130" s="38"/>
      <c r="G130" s="38"/>
      <c r="H130" s="38"/>
    </row>
    <row r="131" spans="1:8" x14ac:dyDescent="0.3">
      <c r="A131" s="42" t="s">
        <v>72</v>
      </c>
      <c r="B131" s="43" t="s">
        <v>73</v>
      </c>
      <c r="C131" s="43" t="s">
        <v>74</v>
      </c>
      <c r="D131" s="43" t="s">
        <v>75</v>
      </c>
      <c r="E131" s="43" t="s">
        <v>157</v>
      </c>
      <c r="F131" s="43"/>
      <c r="G131" s="43"/>
      <c r="H131" s="43"/>
    </row>
    <row r="132" spans="1:8" x14ac:dyDescent="0.3">
      <c r="A132" s="44">
        <v>1213</v>
      </c>
      <c r="B132" s="40" t="s">
        <v>188</v>
      </c>
      <c r="C132" s="40">
        <v>0</v>
      </c>
      <c r="D132" s="46" t="s">
        <v>178</v>
      </c>
      <c r="E132" s="40"/>
      <c r="F132" s="40"/>
      <c r="G132" s="40"/>
      <c r="H132" s="40"/>
    </row>
    <row r="133" spans="1:8" x14ac:dyDescent="0.3">
      <c r="A133" s="39"/>
      <c r="B133" s="40"/>
      <c r="C133" s="40"/>
      <c r="D133" s="40"/>
      <c r="E133" s="40"/>
      <c r="F133" s="40"/>
      <c r="G133" s="40"/>
      <c r="H133" s="40"/>
    </row>
    <row r="134" spans="1:8" x14ac:dyDescent="0.3">
      <c r="A134" s="41" t="s">
        <v>189</v>
      </c>
      <c r="B134" s="38"/>
      <c r="C134" s="38"/>
      <c r="D134" s="38"/>
      <c r="E134" s="38"/>
      <c r="F134" s="38"/>
      <c r="G134" s="38"/>
      <c r="H134" s="38"/>
    </row>
    <row r="135" spans="1:8" x14ac:dyDescent="0.3">
      <c r="A135" s="42" t="s">
        <v>72</v>
      </c>
      <c r="B135" s="43" t="s">
        <v>73</v>
      </c>
      <c r="C135" s="43" t="s">
        <v>74</v>
      </c>
      <c r="D135" s="43"/>
      <c r="E135" s="43"/>
      <c r="F135" s="43"/>
      <c r="G135" s="43"/>
      <c r="H135" s="43"/>
    </row>
    <row r="136" spans="1:8" x14ac:dyDescent="0.3">
      <c r="A136" s="44">
        <v>1214</v>
      </c>
      <c r="B136" s="40" t="s">
        <v>190</v>
      </c>
      <c r="C136" s="40">
        <v>0</v>
      </c>
      <c r="D136" s="46" t="s">
        <v>178</v>
      </c>
      <c r="E136" s="40"/>
      <c r="F136" s="40"/>
      <c r="G136" s="40"/>
      <c r="H136" s="40"/>
    </row>
    <row r="137" spans="1:8" x14ac:dyDescent="0.3">
      <c r="A137" s="39"/>
      <c r="B137" s="40"/>
      <c r="C137" s="40"/>
      <c r="D137" s="40"/>
      <c r="E137" s="40"/>
      <c r="F137" s="40"/>
      <c r="G137" s="40"/>
      <c r="H137" s="40"/>
    </row>
    <row r="138" spans="1:8" x14ac:dyDescent="0.3">
      <c r="A138" s="41" t="s">
        <v>191</v>
      </c>
      <c r="B138" s="38"/>
      <c r="C138" s="38"/>
      <c r="D138" s="38"/>
      <c r="E138" s="38"/>
      <c r="F138" s="38"/>
      <c r="G138" s="38"/>
      <c r="H138" s="38"/>
    </row>
    <row r="139" spans="1:8" x14ac:dyDescent="0.3">
      <c r="A139" s="42" t="s">
        <v>72</v>
      </c>
      <c r="B139" s="43" t="s">
        <v>73</v>
      </c>
      <c r="C139" s="43" t="s">
        <v>74</v>
      </c>
      <c r="D139" s="43" t="s">
        <v>192</v>
      </c>
      <c r="E139" s="43" t="s">
        <v>193</v>
      </c>
      <c r="F139" s="43" t="s">
        <v>182</v>
      </c>
      <c r="G139" s="43" t="s">
        <v>194</v>
      </c>
      <c r="H139" s="43" t="s">
        <v>195</v>
      </c>
    </row>
    <row r="140" spans="1:8" x14ac:dyDescent="0.3">
      <c r="A140" s="44">
        <v>1230</v>
      </c>
      <c r="B140" s="40" t="s">
        <v>196</v>
      </c>
      <c r="C140" s="40">
        <v>0</v>
      </c>
      <c r="D140" s="40">
        <v>0</v>
      </c>
      <c r="E140" s="40">
        <v>0</v>
      </c>
      <c r="F140" s="40"/>
      <c r="G140" s="40"/>
      <c r="H140" s="40"/>
    </row>
    <row r="141" spans="1:8" x14ac:dyDescent="0.3">
      <c r="A141" s="44">
        <v>1231</v>
      </c>
      <c r="B141" s="40" t="s">
        <v>197</v>
      </c>
      <c r="C141" s="40">
        <v>0</v>
      </c>
      <c r="D141" s="40">
        <v>0</v>
      </c>
      <c r="E141" s="40">
        <v>0</v>
      </c>
      <c r="F141" s="40"/>
      <c r="G141" s="40"/>
      <c r="H141" s="40"/>
    </row>
    <row r="142" spans="1:8" x14ac:dyDescent="0.3">
      <c r="A142" s="44">
        <v>1232</v>
      </c>
      <c r="B142" s="40" t="s">
        <v>198</v>
      </c>
      <c r="C142" s="40">
        <v>0</v>
      </c>
      <c r="D142" s="40">
        <v>0</v>
      </c>
      <c r="E142" s="40">
        <v>0</v>
      </c>
      <c r="F142" s="40"/>
      <c r="G142" s="40"/>
      <c r="H142" s="40"/>
    </row>
    <row r="143" spans="1:8" x14ac:dyDescent="0.3">
      <c r="A143" s="44">
        <v>1233</v>
      </c>
      <c r="B143" s="40" t="s">
        <v>199</v>
      </c>
      <c r="C143" s="40">
        <v>0</v>
      </c>
      <c r="D143" s="40">
        <v>0</v>
      </c>
      <c r="E143" s="40">
        <v>0</v>
      </c>
      <c r="F143" s="40"/>
      <c r="G143" s="40"/>
      <c r="H143" s="40"/>
    </row>
    <row r="144" spans="1:8" x14ac:dyDescent="0.3">
      <c r="A144" s="44">
        <v>1234</v>
      </c>
      <c r="B144" s="40" t="s">
        <v>200</v>
      </c>
      <c r="C144" s="40">
        <v>0</v>
      </c>
      <c r="D144" s="40">
        <v>0</v>
      </c>
      <c r="E144" s="40">
        <v>0</v>
      </c>
      <c r="F144" s="40"/>
      <c r="G144" s="40"/>
      <c r="H144" s="40"/>
    </row>
    <row r="145" spans="1:8" x14ac:dyDescent="0.3">
      <c r="A145" s="44">
        <v>1235</v>
      </c>
      <c r="B145" s="40" t="s">
        <v>201</v>
      </c>
      <c r="C145" s="40">
        <v>0</v>
      </c>
      <c r="D145" s="40">
        <v>0</v>
      </c>
      <c r="E145" s="40">
        <v>0</v>
      </c>
      <c r="F145" s="40"/>
      <c r="G145" s="40"/>
      <c r="H145" s="40"/>
    </row>
    <row r="146" spans="1:8" x14ac:dyDescent="0.3">
      <c r="A146" s="44">
        <v>1236</v>
      </c>
      <c r="B146" s="40" t="s">
        <v>202</v>
      </c>
      <c r="C146" s="40">
        <v>0</v>
      </c>
      <c r="D146" s="40">
        <v>0</v>
      </c>
      <c r="E146" s="40">
        <v>0</v>
      </c>
      <c r="F146" s="40"/>
      <c r="G146" s="40"/>
      <c r="H146" s="40"/>
    </row>
    <row r="147" spans="1:8" x14ac:dyDescent="0.3">
      <c r="A147" s="44">
        <v>1239</v>
      </c>
      <c r="B147" s="40" t="s">
        <v>203</v>
      </c>
      <c r="C147" s="40">
        <v>0</v>
      </c>
      <c r="D147" s="40">
        <v>0</v>
      </c>
      <c r="E147" s="40">
        <v>0</v>
      </c>
      <c r="F147" s="40"/>
      <c r="G147" s="40"/>
      <c r="H147" s="40"/>
    </row>
    <row r="148" spans="1:8" x14ac:dyDescent="0.3">
      <c r="A148" s="44">
        <v>1240</v>
      </c>
      <c r="B148" s="40" t="s">
        <v>204</v>
      </c>
      <c r="C148" s="40">
        <v>0</v>
      </c>
      <c r="D148" s="40">
        <v>0</v>
      </c>
      <c r="E148" s="40">
        <v>0</v>
      </c>
      <c r="F148" s="40"/>
      <c r="G148" s="40"/>
      <c r="H148" s="40"/>
    </row>
    <row r="149" spans="1:8" x14ac:dyDescent="0.3">
      <c r="A149" s="44">
        <v>1241</v>
      </c>
      <c r="B149" s="40" t="s">
        <v>205</v>
      </c>
      <c r="C149" s="40">
        <v>0</v>
      </c>
      <c r="D149" s="40">
        <v>0</v>
      </c>
      <c r="E149" s="40">
        <v>0</v>
      </c>
      <c r="F149" s="49"/>
      <c r="G149" s="50"/>
      <c r="H149" s="40"/>
    </row>
    <row r="150" spans="1:8" x14ac:dyDescent="0.3">
      <c r="A150" s="44">
        <v>1242</v>
      </c>
      <c r="B150" s="40" t="s">
        <v>206</v>
      </c>
      <c r="C150" s="40">
        <v>0</v>
      </c>
      <c r="D150" s="40">
        <v>0</v>
      </c>
      <c r="E150" s="40">
        <v>0</v>
      </c>
      <c r="F150" s="49"/>
      <c r="G150" s="50"/>
      <c r="H150" s="40"/>
    </row>
    <row r="151" spans="1:8" x14ac:dyDescent="0.3">
      <c r="A151" s="44">
        <v>1243</v>
      </c>
      <c r="B151" s="40" t="s">
        <v>207</v>
      </c>
      <c r="C151" s="40">
        <v>0</v>
      </c>
      <c r="D151" s="40">
        <v>0</v>
      </c>
      <c r="E151" s="40">
        <v>0</v>
      </c>
      <c r="F151" s="40"/>
      <c r="G151" s="40"/>
      <c r="H151" s="40"/>
    </row>
    <row r="152" spans="1:8" x14ac:dyDescent="0.3">
      <c r="A152" s="44">
        <v>1244</v>
      </c>
      <c r="B152" s="40" t="s">
        <v>208</v>
      </c>
      <c r="C152" s="40">
        <v>416922</v>
      </c>
      <c r="D152" s="40">
        <v>0</v>
      </c>
      <c r="E152" s="40">
        <v>416922</v>
      </c>
      <c r="F152" s="49"/>
      <c r="G152" s="50"/>
      <c r="H152" s="40"/>
    </row>
    <row r="153" spans="1:8" x14ac:dyDescent="0.3">
      <c r="A153" s="44">
        <v>1245</v>
      </c>
      <c r="B153" s="40" t="s">
        <v>209</v>
      </c>
      <c r="C153" s="40">
        <v>0</v>
      </c>
      <c r="D153" s="40">
        <v>0</v>
      </c>
      <c r="E153" s="40">
        <v>0</v>
      </c>
      <c r="F153" s="40"/>
      <c r="G153" s="40"/>
      <c r="H153" s="40"/>
    </row>
    <row r="154" spans="1:8" x14ac:dyDescent="0.3">
      <c r="A154" s="44">
        <v>1246</v>
      </c>
      <c r="B154" s="40" t="s">
        <v>210</v>
      </c>
      <c r="C154" s="40">
        <v>0</v>
      </c>
      <c r="D154" s="40">
        <v>0</v>
      </c>
      <c r="E154" s="40">
        <v>0</v>
      </c>
      <c r="F154" s="49"/>
      <c r="G154" s="50"/>
      <c r="H154" s="40"/>
    </row>
    <row r="155" spans="1:8" x14ac:dyDescent="0.3">
      <c r="A155" s="44">
        <v>1247</v>
      </c>
      <c r="B155" s="40" t="s">
        <v>211</v>
      </c>
      <c r="C155" s="40">
        <v>0</v>
      </c>
      <c r="D155" s="40">
        <v>0</v>
      </c>
      <c r="E155" s="40">
        <v>0</v>
      </c>
      <c r="F155" s="40"/>
      <c r="G155" s="40"/>
      <c r="H155" s="40"/>
    </row>
    <row r="156" spans="1:8" x14ac:dyDescent="0.3">
      <c r="A156" s="44">
        <v>1248</v>
      </c>
      <c r="B156" s="40" t="s">
        <v>212</v>
      </c>
      <c r="C156" s="40">
        <v>0</v>
      </c>
      <c r="D156" s="40">
        <v>0</v>
      </c>
      <c r="E156" s="40">
        <v>0</v>
      </c>
      <c r="F156" s="40"/>
      <c r="G156" s="40"/>
      <c r="H156" s="40"/>
    </row>
    <row r="157" spans="1:8" x14ac:dyDescent="0.3">
      <c r="A157" s="39"/>
      <c r="B157" s="40"/>
      <c r="C157" s="40"/>
      <c r="D157" s="40"/>
      <c r="E157" s="40"/>
      <c r="F157" s="40"/>
      <c r="G157" s="40"/>
      <c r="H157" s="40"/>
    </row>
    <row r="158" spans="1:8" x14ac:dyDescent="0.3">
      <c r="A158" s="41" t="s">
        <v>213</v>
      </c>
      <c r="B158" s="38"/>
      <c r="C158" s="38"/>
      <c r="D158" s="38"/>
      <c r="E158" s="38"/>
      <c r="F158" s="38"/>
      <c r="G158" s="38"/>
      <c r="H158" s="38"/>
    </row>
    <row r="159" spans="1:8" x14ac:dyDescent="0.3">
      <c r="A159" s="42" t="s">
        <v>72</v>
      </c>
      <c r="B159" s="43" t="s">
        <v>73</v>
      </c>
      <c r="C159" s="43" t="s">
        <v>74</v>
      </c>
      <c r="D159" s="43" t="s">
        <v>214</v>
      </c>
      <c r="E159" s="43" t="s">
        <v>215</v>
      </c>
      <c r="F159" s="43" t="s">
        <v>182</v>
      </c>
      <c r="G159" s="43" t="s">
        <v>194</v>
      </c>
      <c r="H159" s="43" t="s">
        <v>195</v>
      </c>
    </row>
    <row r="160" spans="1:8" x14ac:dyDescent="0.3">
      <c r="A160" s="44">
        <v>1250</v>
      </c>
      <c r="B160" s="40" t="s">
        <v>216</v>
      </c>
      <c r="C160" s="40">
        <v>0</v>
      </c>
      <c r="D160" s="40">
        <v>0</v>
      </c>
      <c r="E160" s="40">
        <v>0</v>
      </c>
      <c r="F160" s="40"/>
      <c r="G160" s="40"/>
      <c r="H160" s="40"/>
    </row>
    <row r="161" spans="1:8" x14ac:dyDescent="0.3">
      <c r="A161" s="44">
        <v>1251</v>
      </c>
      <c r="B161" s="40" t="s">
        <v>217</v>
      </c>
      <c r="C161" s="40">
        <v>0</v>
      </c>
      <c r="D161" s="40">
        <v>0</v>
      </c>
      <c r="E161" s="40">
        <v>0</v>
      </c>
      <c r="F161" s="40"/>
      <c r="G161" s="40"/>
      <c r="H161" s="40"/>
    </row>
    <row r="162" spans="1:8" x14ac:dyDescent="0.3">
      <c r="A162" s="44">
        <v>1252</v>
      </c>
      <c r="B162" s="40" t="s">
        <v>218</v>
      </c>
      <c r="C162" s="40">
        <v>0</v>
      </c>
      <c r="D162" s="40">
        <v>0</v>
      </c>
      <c r="E162" s="40">
        <v>0</v>
      </c>
      <c r="F162" s="40"/>
      <c r="G162" s="40"/>
      <c r="H162" s="40"/>
    </row>
    <row r="163" spans="1:8" x14ac:dyDescent="0.3">
      <c r="A163" s="44">
        <v>1253</v>
      </c>
      <c r="B163" s="40" t="s">
        <v>219</v>
      </c>
      <c r="C163" s="40">
        <v>0</v>
      </c>
      <c r="D163" s="40">
        <v>0</v>
      </c>
      <c r="E163" s="40">
        <v>0</v>
      </c>
      <c r="F163" s="40"/>
      <c r="G163" s="40"/>
      <c r="H163" s="40"/>
    </row>
    <row r="164" spans="1:8" x14ac:dyDescent="0.3">
      <c r="A164" s="44">
        <v>1254</v>
      </c>
      <c r="B164" s="40" t="s">
        <v>220</v>
      </c>
      <c r="C164" s="40">
        <v>0</v>
      </c>
      <c r="D164" s="40">
        <v>0</v>
      </c>
      <c r="E164" s="40">
        <v>0</v>
      </c>
      <c r="F164" s="40"/>
      <c r="G164" s="40"/>
      <c r="H164" s="40"/>
    </row>
    <row r="165" spans="1:8" x14ac:dyDescent="0.3">
      <c r="A165" s="44">
        <v>1259</v>
      </c>
      <c r="B165" s="40" t="s">
        <v>221</v>
      </c>
      <c r="C165" s="40">
        <v>0</v>
      </c>
      <c r="D165" s="40">
        <v>0</v>
      </c>
      <c r="E165" s="40">
        <v>0</v>
      </c>
      <c r="F165" s="40"/>
      <c r="G165" s="40"/>
      <c r="H165" s="40"/>
    </row>
    <row r="166" spans="1:8" x14ac:dyDescent="0.3">
      <c r="A166" s="44">
        <v>1270</v>
      </c>
      <c r="B166" s="40" t="s">
        <v>222</v>
      </c>
      <c r="C166" s="40">
        <v>0</v>
      </c>
      <c r="D166" s="40">
        <v>0</v>
      </c>
      <c r="E166" s="40">
        <v>0</v>
      </c>
      <c r="F166" s="46" t="s">
        <v>178</v>
      </c>
      <c r="G166" s="40"/>
      <c r="H166" s="40"/>
    </row>
    <row r="167" spans="1:8" x14ac:dyDescent="0.3">
      <c r="A167" s="44">
        <v>1271</v>
      </c>
      <c r="B167" s="40" t="s">
        <v>223</v>
      </c>
      <c r="C167" s="40">
        <v>0</v>
      </c>
      <c r="D167" s="40">
        <v>0</v>
      </c>
      <c r="E167" s="40">
        <v>0</v>
      </c>
      <c r="F167" s="40"/>
      <c r="G167" s="40"/>
      <c r="H167" s="40"/>
    </row>
    <row r="168" spans="1:8" x14ac:dyDescent="0.3">
      <c r="A168" s="44">
        <v>1272</v>
      </c>
      <c r="B168" s="40" t="s">
        <v>224</v>
      </c>
      <c r="C168" s="40">
        <v>0</v>
      </c>
      <c r="D168" s="40">
        <v>0</v>
      </c>
      <c r="E168" s="40">
        <v>0</v>
      </c>
      <c r="F168" s="40"/>
      <c r="G168" s="40"/>
      <c r="H168" s="40"/>
    </row>
    <row r="169" spans="1:8" x14ac:dyDescent="0.3">
      <c r="A169" s="44">
        <v>1273</v>
      </c>
      <c r="B169" s="40" t="s">
        <v>225</v>
      </c>
      <c r="C169" s="40">
        <v>0</v>
      </c>
      <c r="D169" s="40">
        <v>0</v>
      </c>
      <c r="E169" s="40">
        <v>0</v>
      </c>
      <c r="F169" s="40"/>
      <c r="G169" s="40"/>
      <c r="H169" s="40"/>
    </row>
    <row r="170" spans="1:8" x14ac:dyDescent="0.3">
      <c r="A170" s="44">
        <v>1274</v>
      </c>
      <c r="B170" s="40" t="s">
        <v>226</v>
      </c>
      <c r="C170" s="40">
        <v>0</v>
      </c>
      <c r="D170" s="40">
        <v>0</v>
      </c>
      <c r="E170" s="40">
        <v>0</v>
      </c>
      <c r="F170" s="40"/>
      <c r="G170" s="40"/>
      <c r="H170" s="40"/>
    </row>
    <row r="171" spans="1:8" x14ac:dyDescent="0.3">
      <c r="A171" s="44">
        <v>1275</v>
      </c>
      <c r="B171" s="40" t="s">
        <v>227</v>
      </c>
      <c r="C171" s="40">
        <v>0</v>
      </c>
      <c r="D171" s="40">
        <v>0</v>
      </c>
      <c r="E171" s="40">
        <v>0</v>
      </c>
      <c r="F171" s="40"/>
      <c r="G171" s="40"/>
      <c r="H171" s="40"/>
    </row>
    <row r="172" spans="1:8" x14ac:dyDescent="0.3">
      <c r="A172" s="44">
        <v>1279</v>
      </c>
      <c r="B172" s="40" t="s">
        <v>228</v>
      </c>
      <c r="C172" s="40">
        <v>0</v>
      </c>
      <c r="D172" s="40">
        <v>0</v>
      </c>
      <c r="E172" s="40">
        <v>0</v>
      </c>
      <c r="F172" s="40"/>
      <c r="G172" s="40"/>
      <c r="H172" s="40"/>
    </row>
    <row r="173" spans="1:8" x14ac:dyDescent="0.3">
      <c r="A173" s="39"/>
      <c r="B173" s="40"/>
      <c r="C173" s="40"/>
      <c r="D173" s="40"/>
      <c r="E173" s="40"/>
      <c r="F173" s="40"/>
      <c r="G173" s="40"/>
      <c r="H173" s="40"/>
    </row>
    <row r="174" spans="1:8" x14ac:dyDescent="0.3">
      <c r="A174" s="41" t="s">
        <v>229</v>
      </c>
      <c r="B174" s="38"/>
      <c r="C174" s="38"/>
      <c r="D174" s="38"/>
      <c r="E174" s="38"/>
      <c r="F174" s="38"/>
      <c r="G174" s="38"/>
      <c r="H174" s="38"/>
    </row>
    <row r="175" spans="1:8" x14ac:dyDescent="0.3">
      <c r="A175" s="42" t="s">
        <v>72</v>
      </c>
      <c r="B175" s="43" t="s">
        <v>73</v>
      </c>
      <c r="C175" s="43" t="s">
        <v>74</v>
      </c>
      <c r="D175" s="43" t="s">
        <v>230</v>
      </c>
      <c r="E175" s="43"/>
      <c r="F175" s="43"/>
      <c r="G175" s="43"/>
      <c r="H175" s="43"/>
    </row>
    <row r="176" spans="1:8" x14ac:dyDescent="0.3">
      <c r="A176" s="44">
        <v>1160</v>
      </c>
      <c r="B176" s="40" t="s">
        <v>231</v>
      </c>
      <c r="C176" s="40">
        <v>93196.63</v>
      </c>
      <c r="D176" s="40"/>
      <c r="E176" s="40"/>
      <c r="F176" s="40"/>
      <c r="G176" s="40"/>
      <c r="H176" s="40"/>
    </row>
    <row r="177" spans="1:8" x14ac:dyDescent="0.3">
      <c r="A177" s="44">
        <v>1161</v>
      </c>
      <c r="B177" s="40" t="s">
        <v>232</v>
      </c>
      <c r="C177" s="40">
        <v>0</v>
      </c>
      <c r="D177" s="46"/>
      <c r="E177" s="40"/>
      <c r="F177" s="40"/>
      <c r="G177" s="40"/>
      <c r="H177" s="40"/>
    </row>
    <row r="178" spans="1:8" x14ac:dyDescent="0.3">
      <c r="A178" s="44">
        <v>1162</v>
      </c>
      <c r="B178" s="40" t="s">
        <v>233</v>
      </c>
      <c r="C178" s="40">
        <v>0</v>
      </c>
      <c r="D178" s="40"/>
      <c r="E178" s="40"/>
      <c r="F178" s="40"/>
      <c r="G178" s="40"/>
      <c r="H178" s="40"/>
    </row>
    <row r="179" spans="1:8" x14ac:dyDescent="0.3">
      <c r="A179" s="39"/>
      <c r="B179" s="40"/>
      <c r="C179" s="40"/>
      <c r="D179" s="40"/>
      <c r="E179" s="40"/>
      <c r="F179" s="40"/>
      <c r="G179" s="40"/>
      <c r="H179" s="40"/>
    </row>
    <row r="180" spans="1:8" x14ac:dyDescent="0.3">
      <c r="A180" s="41" t="s">
        <v>234</v>
      </c>
      <c r="B180" s="38"/>
      <c r="C180" s="38"/>
      <c r="D180" s="38"/>
      <c r="E180" s="38"/>
      <c r="F180" s="38"/>
      <c r="G180" s="38"/>
      <c r="H180" s="38"/>
    </row>
    <row r="181" spans="1:8" x14ac:dyDescent="0.3">
      <c r="A181" s="42" t="s">
        <v>72</v>
      </c>
      <c r="B181" s="43" t="s">
        <v>73</v>
      </c>
      <c r="C181" s="43" t="s">
        <v>74</v>
      </c>
      <c r="D181" s="43" t="s">
        <v>157</v>
      </c>
      <c r="E181" s="43"/>
      <c r="F181" s="43"/>
      <c r="G181" s="43"/>
      <c r="H181" s="43"/>
    </row>
    <row r="182" spans="1:8" x14ac:dyDescent="0.3">
      <c r="A182" s="44">
        <v>1290</v>
      </c>
      <c r="B182" s="40" t="s">
        <v>235</v>
      </c>
      <c r="C182" s="40">
        <v>0</v>
      </c>
      <c r="D182" s="40"/>
      <c r="E182" s="40"/>
      <c r="F182" s="40"/>
      <c r="G182" s="40"/>
      <c r="H182" s="40"/>
    </row>
    <row r="183" spans="1:8" x14ac:dyDescent="0.3">
      <c r="A183" s="44">
        <v>1291</v>
      </c>
      <c r="B183" s="40" t="s">
        <v>236</v>
      </c>
      <c r="C183" s="40">
        <v>0</v>
      </c>
      <c r="D183" s="46" t="s">
        <v>178</v>
      </c>
      <c r="E183" s="40"/>
      <c r="F183" s="40"/>
      <c r="G183" s="40"/>
      <c r="H183" s="40"/>
    </row>
    <row r="184" spans="1:8" x14ac:dyDescent="0.3">
      <c r="A184" s="44">
        <v>1292</v>
      </c>
      <c r="B184" s="40" t="s">
        <v>237</v>
      </c>
      <c r="C184" s="40">
        <v>0</v>
      </c>
      <c r="D184" s="40"/>
      <c r="E184" s="40"/>
      <c r="F184" s="40"/>
      <c r="G184" s="40"/>
      <c r="H184" s="40"/>
    </row>
    <row r="185" spans="1:8" x14ac:dyDescent="0.3">
      <c r="A185" s="44">
        <v>1293</v>
      </c>
      <c r="B185" s="40" t="s">
        <v>238</v>
      </c>
      <c r="C185" s="40">
        <v>0</v>
      </c>
      <c r="D185" s="40"/>
      <c r="E185" s="40"/>
      <c r="F185" s="40"/>
      <c r="G185" s="40"/>
      <c r="H185" s="40"/>
    </row>
    <row r="186" spans="1:8" x14ac:dyDescent="0.3">
      <c r="A186" s="39"/>
      <c r="B186" s="40"/>
      <c r="C186" s="40"/>
      <c r="D186" s="40"/>
      <c r="E186" s="40"/>
      <c r="F186" s="40"/>
      <c r="G186" s="40"/>
      <c r="H186" s="40"/>
    </row>
    <row r="187" spans="1:8" x14ac:dyDescent="0.3">
      <c r="A187" s="41" t="s">
        <v>239</v>
      </c>
      <c r="B187" s="38"/>
      <c r="C187" s="38"/>
      <c r="D187" s="38"/>
      <c r="E187" s="38"/>
      <c r="F187" s="38"/>
      <c r="G187" s="38"/>
      <c r="H187" s="38"/>
    </row>
    <row r="188" spans="1:8" x14ac:dyDescent="0.3">
      <c r="A188" s="42" t="s">
        <v>72</v>
      </c>
      <c r="B188" s="43" t="s">
        <v>73</v>
      </c>
      <c r="C188" s="43" t="s">
        <v>74</v>
      </c>
      <c r="D188" s="43" t="s">
        <v>240</v>
      </c>
      <c r="E188" s="43" t="s">
        <v>85</v>
      </c>
      <c r="F188" s="43" t="s">
        <v>86</v>
      </c>
      <c r="G188" s="43" t="s">
        <v>241</v>
      </c>
      <c r="H188" s="43" t="s">
        <v>242</v>
      </c>
    </row>
    <row r="189" spans="1:8" x14ac:dyDescent="0.3">
      <c r="A189" s="44">
        <v>2110</v>
      </c>
      <c r="B189" s="40" t="s">
        <v>243</v>
      </c>
      <c r="C189" s="40">
        <v>0</v>
      </c>
      <c r="D189" s="40">
        <v>0</v>
      </c>
      <c r="E189" s="40">
        <v>0</v>
      </c>
      <c r="F189" s="40">
        <v>0</v>
      </c>
      <c r="G189" s="40">
        <v>0</v>
      </c>
      <c r="H189" s="40"/>
    </row>
    <row r="190" spans="1:8" x14ac:dyDescent="0.3">
      <c r="A190" s="44">
        <v>2111</v>
      </c>
      <c r="B190" s="40" t="s">
        <v>244</v>
      </c>
      <c r="C190" s="40">
        <v>0</v>
      </c>
      <c r="D190" s="40">
        <v>0</v>
      </c>
      <c r="E190" s="40">
        <v>0</v>
      </c>
      <c r="F190" s="40">
        <v>0</v>
      </c>
      <c r="G190" s="40">
        <v>0</v>
      </c>
      <c r="H190" s="40"/>
    </row>
    <row r="191" spans="1:8" x14ac:dyDescent="0.3">
      <c r="A191" s="44">
        <v>2112</v>
      </c>
      <c r="B191" s="40" t="s">
        <v>245</v>
      </c>
      <c r="C191" s="40">
        <f>273258.41-C196</f>
        <v>270202.01999999996</v>
      </c>
      <c r="D191" s="40">
        <f>273258.41-D196</f>
        <v>270202.01999999996</v>
      </c>
      <c r="E191" s="40">
        <v>0</v>
      </c>
      <c r="F191" s="40">
        <v>0</v>
      </c>
      <c r="G191" s="40">
        <v>0</v>
      </c>
      <c r="H191" s="40"/>
    </row>
    <row r="192" spans="1:8" x14ac:dyDescent="0.3">
      <c r="A192" s="44">
        <v>2113</v>
      </c>
      <c r="B192" s="40" t="s">
        <v>246</v>
      </c>
      <c r="C192" s="40">
        <v>0</v>
      </c>
      <c r="D192" s="40">
        <v>0</v>
      </c>
      <c r="E192" s="40">
        <v>0</v>
      </c>
      <c r="F192" s="40">
        <v>0</v>
      </c>
      <c r="G192" s="40">
        <v>0</v>
      </c>
      <c r="H192" s="40"/>
    </row>
    <row r="193" spans="1:8" x14ac:dyDescent="0.3">
      <c r="A193" s="44">
        <v>2114</v>
      </c>
      <c r="B193" s="40" t="s">
        <v>247</v>
      </c>
      <c r="C193" s="40">
        <v>0</v>
      </c>
      <c r="D193" s="40">
        <v>0</v>
      </c>
      <c r="E193" s="40">
        <v>0</v>
      </c>
      <c r="F193" s="40">
        <v>0</v>
      </c>
      <c r="G193" s="40">
        <v>0</v>
      </c>
      <c r="H193" s="40"/>
    </row>
    <row r="194" spans="1:8" x14ac:dyDescent="0.3">
      <c r="A194" s="44">
        <v>2115</v>
      </c>
      <c r="B194" s="40" t="s">
        <v>248</v>
      </c>
      <c r="C194" s="40">
        <v>0</v>
      </c>
      <c r="D194" s="40">
        <v>0</v>
      </c>
      <c r="E194" s="40">
        <v>0</v>
      </c>
      <c r="F194" s="40">
        <v>0</v>
      </c>
      <c r="G194" s="40">
        <v>0</v>
      </c>
      <c r="H194" s="40"/>
    </row>
    <row r="195" spans="1:8" x14ac:dyDescent="0.3">
      <c r="A195" s="44">
        <v>2116</v>
      </c>
      <c r="B195" s="40" t="s">
        <v>249</v>
      </c>
      <c r="C195" s="40">
        <v>0</v>
      </c>
      <c r="D195" s="40">
        <v>0</v>
      </c>
      <c r="E195" s="40">
        <v>0</v>
      </c>
      <c r="F195" s="40">
        <v>0</v>
      </c>
      <c r="G195" s="40">
        <v>0</v>
      </c>
      <c r="H195" s="40"/>
    </row>
    <row r="196" spans="1:8" x14ac:dyDescent="0.3">
      <c r="A196" s="44">
        <v>2117</v>
      </c>
      <c r="B196" s="40" t="s">
        <v>250</v>
      </c>
      <c r="C196" s="40">
        <v>3056.39</v>
      </c>
      <c r="D196" s="40">
        <v>3056.39</v>
      </c>
      <c r="E196" s="40">
        <v>0</v>
      </c>
      <c r="F196" s="40">
        <v>0</v>
      </c>
      <c r="G196" s="40">
        <v>0</v>
      </c>
      <c r="H196" s="40"/>
    </row>
    <row r="197" spans="1:8" x14ac:dyDescent="0.3">
      <c r="A197" s="44">
        <v>2118</v>
      </c>
      <c r="B197" s="40" t="s">
        <v>251</v>
      </c>
      <c r="C197" s="40">
        <v>0</v>
      </c>
      <c r="D197" s="40">
        <v>0</v>
      </c>
      <c r="E197" s="40">
        <v>0</v>
      </c>
      <c r="F197" s="40">
        <v>0</v>
      </c>
      <c r="G197" s="40">
        <v>0</v>
      </c>
      <c r="H197" s="40"/>
    </row>
    <row r="198" spans="1:8" x14ac:dyDescent="0.3">
      <c r="A198" s="44">
        <v>2119</v>
      </c>
      <c r="B198" s="40" t="s">
        <v>252</v>
      </c>
      <c r="C198" s="40">
        <v>0</v>
      </c>
      <c r="D198" s="40">
        <v>0</v>
      </c>
      <c r="E198" s="40">
        <v>0</v>
      </c>
      <c r="F198" s="40">
        <v>0</v>
      </c>
      <c r="G198" s="40">
        <v>0</v>
      </c>
      <c r="H198" s="40"/>
    </row>
    <row r="199" spans="1:8" x14ac:dyDescent="0.3">
      <c r="A199" s="44">
        <v>2120</v>
      </c>
      <c r="B199" s="40" t="s">
        <v>253</v>
      </c>
      <c r="C199" s="40">
        <v>0</v>
      </c>
      <c r="D199" s="40">
        <v>0</v>
      </c>
      <c r="E199" s="40">
        <v>0</v>
      </c>
      <c r="F199" s="40">
        <v>0</v>
      </c>
      <c r="G199" s="40">
        <v>0</v>
      </c>
      <c r="H199" s="40"/>
    </row>
    <row r="200" spans="1:8" x14ac:dyDescent="0.3">
      <c r="A200" s="44">
        <v>2121</v>
      </c>
      <c r="B200" s="40" t="s">
        <v>254</v>
      </c>
      <c r="C200" s="40">
        <v>0</v>
      </c>
      <c r="D200" s="40">
        <v>0</v>
      </c>
      <c r="E200" s="40">
        <v>0</v>
      </c>
      <c r="F200" s="40">
        <v>0</v>
      </c>
      <c r="G200" s="40">
        <v>0</v>
      </c>
      <c r="H200" s="40"/>
    </row>
    <row r="201" spans="1:8" x14ac:dyDescent="0.3">
      <c r="A201" s="44">
        <v>2122</v>
      </c>
      <c r="B201" s="40" t="s">
        <v>255</v>
      </c>
      <c r="C201" s="40">
        <v>0</v>
      </c>
      <c r="D201" s="40">
        <v>0</v>
      </c>
      <c r="E201" s="40">
        <v>0</v>
      </c>
      <c r="F201" s="40">
        <v>0</v>
      </c>
      <c r="G201" s="40">
        <v>0</v>
      </c>
      <c r="H201" s="40"/>
    </row>
    <row r="202" spans="1:8" x14ac:dyDescent="0.3">
      <c r="A202" s="44">
        <v>2129</v>
      </c>
      <c r="B202" s="40" t="s">
        <v>256</v>
      </c>
      <c r="C202" s="40">
        <v>0</v>
      </c>
      <c r="D202" s="40">
        <v>0</v>
      </c>
      <c r="E202" s="40">
        <v>0</v>
      </c>
      <c r="F202" s="40">
        <v>0</v>
      </c>
      <c r="G202" s="40">
        <v>0</v>
      </c>
      <c r="H202" s="40"/>
    </row>
    <row r="203" spans="1:8" x14ac:dyDescent="0.3">
      <c r="A203" s="39"/>
      <c r="B203" s="40"/>
      <c r="C203" s="40"/>
      <c r="D203" s="40"/>
      <c r="E203" s="40"/>
      <c r="F203" s="40"/>
      <c r="G203" s="40"/>
      <c r="H203" s="40"/>
    </row>
    <row r="204" spans="1:8" x14ac:dyDescent="0.3">
      <c r="A204" s="41" t="s">
        <v>257</v>
      </c>
      <c r="B204" s="38"/>
      <c r="C204" s="38"/>
      <c r="D204" s="38"/>
      <c r="E204" s="38"/>
      <c r="F204" s="38"/>
      <c r="G204" s="38"/>
      <c r="H204" s="38"/>
    </row>
    <row r="205" spans="1:8" x14ac:dyDescent="0.3">
      <c r="A205" s="42" t="s">
        <v>72</v>
      </c>
      <c r="B205" s="43" t="s">
        <v>73</v>
      </c>
      <c r="C205" s="43" t="s">
        <v>74</v>
      </c>
      <c r="D205" s="43" t="s">
        <v>258</v>
      </c>
      <c r="E205" s="43" t="s">
        <v>157</v>
      </c>
      <c r="F205" s="43"/>
      <c r="G205" s="43"/>
      <c r="H205" s="43"/>
    </row>
    <row r="206" spans="1:8" x14ac:dyDescent="0.3">
      <c r="A206" s="44">
        <v>2160</v>
      </c>
      <c r="B206" s="40" t="s">
        <v>259</v>
      </c>
      <c r="C206" s="40">
        <v>0</v>
      </c>
      <c r="D206" s="40"/>
      <c r="E206" s="40"/>
      <c r="F206" s="40"/>
      <c r="G206" s="40"/>
      <c r="H206" s="40"/>
    </row>
    <row r="207" spans="1:8" x14ac:dyDescent="0.3">
      <c r="A207" s="44">
        <v>2161</v>
      </c>
      <c r="B207" s="40" t="s">
        <v>260</v>
      </c>
      <c r="C207" s="40">
        <v>0</v>
      </c>
      <c r="D207" s="40"/>
      <c r="E207" s="40"/>
      <c r="F207" s="40"/>
      <c r="G207" s="40"/>
      <c r="H207" s="40"/>
    </row>
    <row r="208" spans="1:8" x14ac:dyDescent="0.3">
      <c r="A208" s="44">
        <v>2162</v>
      </c>
      <c r="B208" s="40" t="s">
        <v>261</v>
      </c>
      <c r="C208" s="40">
        <v>0</v>
      </c>
      <c r="D208" s="40"/>
      <c r="E208" s="40"/>
      <c r="F208" s="40"/>
      <c r="G208" s="40"/>
      <c r="H208" s="40"/>
    </row>
    <row r="209" spans="1:8" x14ac:dyDescent="0.3">
      <c r="A209" s="44">
        <v>2163</v>
      </c>
      <c r="B209" s="40" t="s">
        <v>262</v>
      </c>
      <c r="C209" s="40">
        <v>0</v>
      </c>
      <c r="D209" s="40"/>
      <c r="E209" s="40"/>
      <c r="F209" s="40"/>
      <c r="G209" s="40"/>
      <c r="H209" s="40"/>
    </row>
    <row r="210" spans="1:8" x14ac:dyDescent="0.3">
      <c r="A210" s="44">
        <v>2164</v>
      </c>
      <c r="B210" s="40" t="s">
        <v>263</v>
      </c>
      <c r="C210" s="40">
        <v>0</v>
      </c>
      <c r="D210" s="40"/>
      <c r="E210" s="40"/>
      <c r="F210" s="40"/>
      <c r="G210" s="40"/>
      <c r="H210" s="40"/>
    </row>
    <row r="211" spans="1:8" x14ac:dyDescent="0.3">
      <c r="A211" s="44">
        <v>2165</v>
      </c>
      <c r="B211" s="40" t="s">
        <v>264</v>
      </c>
      <c r="C211" s="40">
        <v>0</v>
      </c>
      <c r="D211" s="40"/>
      <c r="E211" s="40"/>
      <c r="F211" s="40"/>
      <c r="G211" s="40"/>
      <c r="H211" s="40"/>
    </row>
    <row r="212" spans="1:8" x14ac:dyDescent="0.3">
      <c r="A212" s="44">
        <v>2166</v>
      </c>
      <c r="B212" s="40" t="s">
        <v>265</v>
      </c>
      <c r="C212" s="40">
        <v>0</v>
      </c>
      <c r="D212" s="46" t="s">
        <v>178</v>
      </c>
      <c r="E212" s="40"/>
      <c r="F212" s="40"/>
      <c r="G212" s="40"/>
      <c r="H212" s="40"/>
    </row>
    <row r="213" spans="1:8" x14ac:dyDescent="0.3">
      <c r="A213" s="44">
        <v>2250</v>
      </c>
      <c r="B213" s="40" t="s">
        <v>266</v>
      </c>
      <c r="C213" s="40">
        <v>0</v>
      </c>
      <c r="D213" s="40"/>
      <c r="E213" s="40"/>
      <c r="F213" s="40"/>
      <c r="G213" s="40"/>
      <c r="H213" s="40"/>
    </row>
    <row r="214" spans="1:8" x14ac:dyDescent="0.3">
      <c r="A214" s="44">
        <v>2251</v>
      </c>
      <c r="B214" s="40" t="s">
        <v>267</v>
      </c>
      <c r="C214" s="40">
        <v>0</v>
      </c>
      <c r="D214" s="40"/>
      <c r="E214" s="40"/>
      <c r="F214" s="40"/>
      <c r="G214" s="40"/>
      <c r="H214" s="40"/>
    </row>
    <row r="215" spans="1:8" x14ac:dyDescent="0.3">
      <c r="A215" s="44">
        <v>2252</v>
      </c>
      <c r="B215" s="40" t="s">
        <v>268</v>
      </c>
      <c r="C215" s="40">
        <v>0</v>
      </c>
      <c r="D215" s="40"/>
      <c r="E215" s="40"/>
      <c r="F215" s="40"/>
      <c r="G215" s="40"/>
      <c r="H215" s="40"/>
    </row>
    <row r="216" spans="1:8" x14ac:dyDescent="0.3">
      <c r="A216" s="44">
        <v>2253</v>
      </c>
      <c r="B216" s="40" t="s">
        <v>269</v>
      </c>
      <c r="C216" s="40">
        <v>0</v>
      </c>
      <c r="D216" s="40"/>
      <c r="E216" s="40"/>
      <c r="F216" s="40"/>
      <c r="G216" s="40"/>
      <c r="H216" s="40"/>
    </row>
    <row r="217" spans="1:8" x14ac:dyDescent="0.3">
      <c r="A217" s="44">
        <v>2254</v>
      </c>
      <c r="B217" s="40" t="s">
        <v>270</v>
      </c>
      <c r="C217" s="40">
        <v>0</v>
      </c>
      <c r="D217" s="40"/>
      <c r="E217" s="40"/>
      <c r="F217" s="40"/>
      <c r="G217" s="40"/>
      <c r="H217" s="40"/>
    </row>
    <row r="218" spans="1:8" x14ac:dyDescent="0.3">
      <c r="A218" s="44">
        <v>2255</v>
      </c>
      <c r="B218" s="40" t="s">
        <v>271</v>
      </c>
      <c r="C218" s="40">
        <v>0</v>
      </c>
      <c r="D218" s="40"/>
      <c r="E218" s="40"/>
      <c r="F218" s="40"/>
      <c r="G218" s="40"/>
      <c r="H218" s="40"/>
    </row>
    <row r="219" spans="1:8" x14ac:dyDescent="0.3">
      <c r="A219" s="44">
        <v>2256</v>
      </c>
      <c r="B219" s="40" t="s">
        <v>272</v>
      </c>
      <c r="C219" s="40">
        <v>0</v>
      </c>
      <c r="D219" s="40"/>
      <c r="E219" s="40"/>
      <c r="F219" s="40"/>
      <c r="G219" s="40"/>
      <c r="H219" s="40"/>
    </row>
    <row r="220" spans="1:8" x14ac:dyDescent="0.3">
      <c r="A220" s="39"/>
      <c r="B220" s="40"/>
      <c r="C220" s="40"/>
      <c r="D220" s="40"/>
      <c r="E220" s="40"/>
      <c r="F220" s="40"/>
      <c r="G220" s="40"/>
      <c r="H220" s="40"/>
    </row>
    <row r="221" spans="1:8" x14ac:dyDescent="0.3">
      <c r="A221" s="41" t="s">
        <v>273</v>
      </c>
      <c r="B221" s="38"/>
      <c r="C221" s="38"/>
      <c r="D221" s="38"/>
      <c r="E221" s="38"/>
      <c r="F221" s="38"/>
      <c r="G221" s="38"/>
      <c r="H221" s="38"/>
    </row>
    <row r="222" spans="1:8" x14ac:dyDescent="0.3">
      <c r="A222" s="51" t="s">
        <v>72</v>
      </c>
      <c r="B222" s="52" t="s">
        <v>73</v>
      </c>
      <c r="C222" s="52" t="s">
        <v>74</v>
      </c>
      <c r="D222" s="52" t="s">
        <v>258</v>
      </c>
      <c r="E222" s="52" t="s">
        <v>157</v>
      </c>
      <c r="F222" s="52"/>
      <c r="G222" s="52"/>
      <c r="H222" s="52"/>
    </row>
    <row r="223" spans="1:8" x14ac:dyDescent="0.3">
      <c r="A223" s="44">
        <v>2159</v>
      </c>
      <c r="B223" s="40" t="s">
        <v>274</v>
      </c>
      <c r="C223" s="40">
        <v>0</v>
      </c>
      <c r="D223" s="40"/>
      <c r="E223" s="40"/>
      <c r="F223" s="40"/>
      <c r="G223" s="40"/>
      <c r="H223" s="40"/>
    </row>
    <row r="224" spans="1:8" x14ac:dyDescent="0.3">
      <c r="A224" s="44">
        <v>2199</v>
      </c>
      <c r="B224" s="40" t="s">
        <v>275</v>
      </c>
      <c r="C224" s="40">
        <v>0</v>
      </c>
      <c r="D224" s="40"/>
      <c r="E224" s="40"/>
      <c r="F224" s="40"/>
      <c r="G224" s="40"/>
      <c r="H224" s="40"/>
    </row>
    <row r="225" spans="1:8" x14ac:dyDescent="0.3">
      <c r="A225" s="44">
        <v>2240</v>
      </c>
      <c r="B225" s="40" t="s">
        <v>276</v>
      </c>
      <c r="C225" s="40">
        <v>0</v>
      </c>
      <c r="D225" s="46" t="s">
        <v>178</v>
      </c>
      <c r="E225" s="40"/>
      <c r="F225" s="40"/>
      <c r="G225" s="40"/>
      <c r="H225" s="40"/>
    </row>
    <row r="226" spans="1:8" x14ac:dyDescent="0.3">
      <c r="A226" s="44">
        <v>2241</v>
      </c>
      <c r="B226" s="40" t="s">
        <v>277</v>
      </c>
      <c r="C226" s="40">
        <v>0</v>
      </c>
      <c r="D226" s="40"/>
      <c r="E226" s="40"/>
      <c r="F226" s="40"/>
      <c r="G226" s="40"/>
      <c r="H226" s="40"/>
    </row>
    <row r="227" spans="1:8" x14ac:dyDescent="0.3">
      <c r="A227" s="44">
        <v>2242</v>
      </c>
      <c r="B227" s="40" t="s">
        <v>278</v>
      </c>
      <c r="C227" s="40">
        <v>0</v>
      </c>
      <c r="D227" s="40"/>
      <c r="E227" s="40"/>
      <c r="F227" s="40"/>
      <c r="G227" s="40"/>
      <c r="H227" s="40"/>
    </row>
    <row r="228" spans="1:8" x14ac:dyDescent="0.3">
      <c r="A228" s="44">
        <v>2249</v>
      </c>
      <c r="B228" s="40" t="s">
        <v>279</v>
      </c>
      <c r="C228" s="40">
        <v>0</v>
      </c>
      <c r="D228" s="40"/>
      <c r="E228" s="40"/>
      <c r="F228" s="40"/>
      <c r="G228" s="40"/>
      <c r="H228" s="40"/>
    </row>
    <row r="229" spans="1:8" x14ac:dyDescent="0.3">
      <c r="A229" s="39"/>
      <c r="B229" s="40"/>
      <c r="C229" s="40"/>
      <c r="D229" s="40"/>
      <c r="E229" s="40"/>
      <c r="F229" s="40"/>
      <c r="G229" s="40"/>
      <c r="H229" s="40"/>
    </row>
    <row r="230" spans="1:8" ht="51.75" customHeight="1" x14ac:dyDescent="0.3">
      <c r="A230" s="53" t="str">
        <f>+A47</f>
        <v>CUENTA PÚBLICA 2020
FIDEICOMISO DEL PROGRAMA DE REFORESTACION Y PROTECCION  A ZONAS REFORESTADAS 11226‐06‐11 &lt;&lt;FIFORES&gt;&gt;</v>
      </c>
      <c r="B230" s="54"/>
      <c r="C230" s="54"/>
      <c r="D230" s="4" t="s">
        <v>1</v>
      </c>
      <c r="E230" s="5">
        <v>2020</v>
      </c>
    </row>
    <row r="231" spans="1:8" x14ac:dyDescent="0.3">
      <c r="A231" s="7" t="s">
        <v>280</v>
      </c>
      <c r="B231" s="7"/>
      <c r="C231" s="7"/>
      <c r="D231" s="4" t="s">
        <v>3</v>
      </c>
      <c r="E231" s="3" t="s">
        <v>4</v>
      </c>
    </row>
    <row r="232" spans="1:8" x14ac:dyDescent="0.3">
      <c r="A232" s="55" t="str">
        <f>+A49</f>
        <v>Correspondiente del 01 de enero al 31 de diciembre de 2020</v>
      </c>
      <c r="B232" s="7"/>
      <c r="C232" s="7"/>
      <c r="D232" s="4" t="s">
        <v>6</v>
      </c>
      <c r="E232" s="5">
        <v>4</v>
      </c>
    </row>
    <row r="233" spans="1:8" x14ac:dyDescent="0.3">
      <c r="A233" s="56" t="s">
        <v>70</v>
      </c>
      <c r="B233" s="57"/>
      <c r="C233" s="57"/>
      <c r="D233" s="57"/>
      <c r="E233" s="57"/>
    </row>
    <row r="234" spans="1:8" x14ac:dyDescent="0.3">
      <c r="A234" s="58"/>
      <c r="B234" s="58"/>
      <c r="C234" s="58"/>
      <c r="D234" s="58"/>
      <c r="E234" s="58"/>
    </row>
    <row r="235" spans="1:8" x14ac:dyDescent="0.3">
      <c r="A235" s="59" t="s">
        <v>281</v>
      </c>
      <c r="B235" s="59"/>
      <c r="C235" s="59"/>
      <c r="D235" s="59"/>
      <c r="E235" s="59"/>
    </row>
    <row r="236" spans="1:8" x14ac:dyDescent="0.3">
      <c r="A236" s="60" t="s">
        <v>72</v>
      </c>
      <c r="B236" s="60" t="s">
        <v>73</v>
      </c>
      <c r="C236" s="60" t="s">
        <v>74</v>
      </c>
      <c r="D236" s="60" t="s">
        <v>282</v>
      </c>
      <c r="E236" s="60"/>
    </row>
    <row r="237" spans="1:8" x14ac:dyDescent="0.3">
      <c r="A237" s="61">
        <v>4100</v>
      </c>
      <c r="B237" s="62" t="s">
        <v>40</v>
      </c>
      <c r="C237" s="63">
        <f>+C275</f>
        <v>0</v>
      </c>
      <c r="D237" s="62"/>
      <c r="E237" s="64"/>
    </row>
    <row r="238" spans="1:8" x14ac:dyDescent="0.3">
      <c r="A238" s="61">
        <v>4110</v>
      </c>
      <c r="B238" s="62" t="s">
        <v>283</v>
      </c>
      <c r="C238" s="63">
        <v>0</v>
      </c>
      <c r="D238" s="62"/>
      <c r="E238" s="64"/>
    </row>
    <row r="239" spans="1:8" x14ac:dyDescent="0.3">
      <c r="A239" s="61">
        <v>4111</v>
      </c>
      <c r="B239" s="62" t="s">
        <v>284</v>
      </c>
      <c r="C239" s="63">
        <v>0</v>
      </c>
      <c r="D239" s="62"/>
      <c r="E239" s="64"/>
    </row>
    <row r="240" spans="1:8" x14ac:dyDescent="0.3">
      <c r="A240" s="61">
        <v>4112</v>
      </c>
      <c r="B240" s="62" t="s">
        <v>285</v>
      </c>
      <c r="C240" s="63">
        <v>0</v>
      </c>
      <c r="D240" s="62"/>
      <c r="E240" s="64"/>
    </row>
    <row r="241" spans="1:5" x14ac:dyDescent="0.3">
      <c r="A241" s="61">
        <v>4113</v>
      </c>
      <c r="B241" s="62" t="s">
        <v>286</v>
      </c>
      <c r="C241" s="63">
        <v>0</v>
      </c>
      <c r="D241" s="62"/>
      <c r="E241" s="64"/>
    </row>
    <row r="242" spans="1:5" x14ac:dyDescent="0.3">
      <c r="A242" s="61">
        <v>4114</v>
      </c>
      <c r="B242" s="62" t="s">
        <v>287</v>
      </c>
      <c r="C242" s="63">
        <v>0</v>
      </c>
      <c r="D242" s="62"/>
      <c r="E242" s="64"/>
    </row>
    <row r="243" spans="1:5" x14ac:dyDescent="0.3">
      <c r="A243" s="61">
        <v>4115</v>
      </c>
      <c r="B243" s="62" t="s">
        <v>288</v>
      </c>
      <c r="C243" s="63">
        <v>0</v>
      </c>
      <c r="D243" s="62"/>
      <c r="E243" s="64"/>
    </row>
    <row r="244" spans="1:5" x14ac:dyDescent="0.3">
      <c r="A244" s="61">
        <v>4116</v>
      </c>
      <c r="B244" s="62" t="s">
        <v>289</v>
      </c>
      <c r="C244" s="63">
        <v>0</v>
      </c>
      <c r="D244" s="62"/>
      <c r="E244" s="64"/>
    </row>
    <row r="245" spans="1:5" x14ac:dyDescent="0.3">
      <c r="A245" s="61">
        <v>4117</v>
      </c>
      <c r="B245" s="62" t="s">
        <v>290</v>
      </c>
      <c r="C245" s="63">
        <v>0</v>
      </c>
      <c r="D245" s="65"/>
      <c r="E245" s="64"/>
    </row>
    <row r="246" spans="1:5" ht="24.9" x14ac:dyDescent="0.3">
      <c r="A246" s="61">
        <v>4118</v>
      </c>
      <c r="B246" s="66" t="s">
        <v>291</v>
      </c>
      <c r="C246" s="63">
        <v>0</v>
      </c>
      <c r="D246" s="62"/>
      <c r="E246" s="64"/>
    </row>
    <row r="247" spans="1:5" x14ac:dyDescent="0.3">
      <c r="A247" s="61">
        <v>4119</v>
      </c>
      <c r="B247" s="62" t="s">
        <v>292</v>
      </c>
      <c r="C247" s="63">
        <v>0</v>
      </c>
      <c r="D247" s="62"/>
      <c r="E247" s="64"/>
    </row>
    <row r="248" spans="1:5" x14ac:dyDescent="0.3">
      <c r="A248" s="61">
        <v>4120</v>
      </c>
      <c r="B248" s="62" t="s">
        <v>293</v>
      </c>
      <c r="C248" s="63">
        <v>0</v>
      </c>
      <c r="D248" s="62"/>
      <c r="E248" s="64"/>
    </row>
    <row r="249" spans="1:5" x14ac:dyDescent="0.3">
      <c r="A249" s="61">
        <v>4121</v>
      </c>
      <c r="B249" s="62" t="s">
        <v>294</v>
      </c>
      <c r="C249" s="63">
        <v>0</v>
      </c>
      <c r="D249" s="62"/>
      <c r="E249" s="64"/>
    </row>
    <row r="250" spans="1:5" x14ac:dyDescent="0.3">
      <c r="A250" s="61">
        <v>4122</v>
      </c>
      <c r="B250" s="62" t="s">
        <v>295</v>
      </c>
      <c r="C250" s="63">
        <v>0</v>
      </c>
      <c r="D250" s="62"/>
      <c r="E250" s="64"/>
    </row>
    <row r="251" spans="1:5" x14ac:dyDescent="0.3">
      <c r="A251" s="61">
        <v>4123</v>
      </c>
      <c r="B251" s="62" t="s">
        <v>296</v>
      </c>
      <c r="C251" s="63">
        <v>0</v>
      </c>
      <c r="D251" s="62"/>
      <c r="E251" s="64"/>
    </row>
    <row r="252" spans="1:5" x14ac:dyDescent="0.3">
      <c r="A252" s="61">
        <v>4124</v>
      </c>
      <c r="B252" s="62" t="s">
        <v>297</v>
      </c>
      <c r="C252" s="63">
        <v>0</v>
      </c>
      <c r="D252" s="62"/>
      <c r="E252" s="64"/>
    </row>
    <row r="253" spans="1:5" x14ac:dyDescent="0.3">
      <c r="A253" s="61">
        <v>4129</v>
      </c>
      <c r="B253" s="62" t="s">
        <v>298</v>
      </c>
      <c r="C253" s="63">
        <v>0</v>
      </c>
      <c r="D253" s="62"/>
      <c r="E253" s="64"/>
    </row>
    <row r="254" spans="1:5" x14ac:dyDescent="0.3">
      <c r="A254" s="61">
        <v>4130</v>
      </c>
      <c r="B254" s="62" t="s">
        <v>299</v>
      </c>
      <c r="C254" s="63">
        <v>0</v>
      </c>
      <c r="D254" s="62"/>
      <c r="E254" s="64"/>
    </row>
    <row r="255" spans="1:5" x14ac:dyDescent="0.3">
      <c r="A255" s="61">
        <v>4131</v>
      </c>
      <c r="B255" s="62" t="s">
        <v>300</v>
      </c>
      <c r="C255" s="63">
        <v>0</v>
      </c>
      <c r="D255" s="62"/>
      <c r="E255" s="64"/>
    </row>
    <row r="256" spans="1:5" ht="24.9" x14ac:dyDescent="0.3">
      <c r="A256" s="61">
        <v>4132</v>
      </c>
      <c r="B256" s="66" t="s">
        <v>301</v>
      </c>
      <c r="C256" s="63">
        <v>0</v>
      </c>
      <c r="D256" s="62"/>
      <c r="E256" s="64"/>
    </row>
    <row r="257" spans="1:5" x14ac:dyDescent="0.3">
      <c r="A257" s="61">
        <v>4140</v>
      </c>
      <c r="B257" s="62" t="s">
        <v>302</v>
      </c>
      <c r="C257" s="63">
        <v>0</v>
      </c>
      <c r="D257" s="62"/>
      <c r="E257" s="64"/>
    </row>
    <row r="258" spans="1:5" x14ac:dyDescent="0.3">
      <c r="A258" s="61">
        <v>4141</v>
      </c>
      <c r="B258" s="62" t="s">
        <v>303</v>
      </c>
      <c r="C258" s="63">
        <v>0</v>
      </c>
      <c r="D258" s="62"/>
      <c r="E258" s="64"/>
    </row>
    <row r="259" spans="1:5" x14ac:dyDescent="0.3">
      <c r="A259" s="61">
        <v>4143</v>
      </c>
      <c r="B259" s="62" t="s">
        <v>304</v>
      </c>
      <c r="C259" s="63">
        <v>0</v>
      </c>
      <c r="D259" s="62"/>
      <c r="E259" s="64"/>
    </row>
    <row r="260" spans="1:5" x14ac:dyDescent="0.3">
      <c r="A260" s="61">
        <v>4144</v>
      </c>
      <c r="B260" s="62" t="s">
        <v>305</v>
      </c>
      <c r="C260" s="63">
        <v>0</v>
      </c>
      <c r="D260" s="62"/>
      <c r="E260" s="64"/>
    </row>
    <row r="261" spans="1:5" ht="24.9" x14ac:dyDescent="0.3">
      <c r="A261" s="61">
        <v>4145</v>
      </c>
      <c r="B261" s="66" t="s">
        <v>306</v>
      </c>
      <c r="C261" s="63">
        <v>0</v>
      </c>
      <c r="D261" s="62"/>
      <c r="E261" s="64"/>
    </row>
    <row r="262" spans="1:5" x14ac:dyDescent="0.3">
      <c r="A262" s="61">
        <v>4149</v>
      </c>
      <c r="B262" s="62" t="s">
        <v>307</v>
      </c>
      <c r="C262" s="63">
        <v>0</v>
      </c>
      <c r="D262" s="62"/>
      <c r="E262" s="64"/>
    </row>
    <row r="263" spans="1:5" x14ac:dyDescent="0.3">
      <c r="A263" s="61">
        <v>4150</v>
      </c>
      <c r="B263" s="62" t="s">
        <v>308</v>
      </c>
      <c r="C263" s="63">
        <f>+C264</f>
        <v>160962.07</v>
      </c>
      <c r="D263" s="62"/>
      <c r="E263" s="64"/>
    </row>
    <row r="264" spans="1:5" x14ac:dyDescent="0.3">
      <c r="A264" s="61">
        <v>4151</v>
      </c>
      <c r="B264" s="62" t="s">
        <v>308</v>
      </c>
      <c r="C264" s="63">
        <v>160962.07</v>
      </c>
      <c r="D264" s="62"/>
      <c r="E264" s="64"/>
    </row>
    <row r="265" spans="1:5" ht="24.9" x14ac:dyDescent="0.3">
      <c r="A265" s="61">
        <v>4154</v>
      </c>
      <c r="B265" s="66" t="s">
        <v>309</v>
      </c>
      <c r="C265" s="63">
        <v>0</v>
      </c>
      <c r="D265" s="62"/>
      <c r="E265" s="64"/>
    </row>
    <row r="266" spans="1:5" x14ac:dyDescent="0.3">
      <c r="A266" s="61">
        <v>4160</v>
      </c>
      <c r="B266" s="62" t="s">
        <v>310</v>
      </c>
      <c r="C266" s="63">
        <v>0</v>
      </c>
      <c r="D266" s="62"/>
      <c r="E266" s="64"/>
    </row>
    <row r="267" spans="1:5" x14ac:dyDescent="0.3">
      <c r="A267" s="61">
        <v>4161</v>
      </c>
      <c r="B267" s="62" t="s">
        <v>311</v>
      </c>
      <c r="C267" s="63">
        <v>0</v>
      </c>
      <c r="D267" s="62"/>
      <c r="E267" s="64"/>
    </row>
    <row r="268" spans="1:5" x14ac:dyDescent="0.3">
      <c r="A268" s="61">
        <v>4162</v>
      </c>
      <c r="B268" s="62" t="s">
        <v>312</v>
      </c>
      <c r="C268" s="63">
        <v>0</v>
      </c>
      <c r="D268" s="62"/>
      <c r="E268" s="64"/>
    </row>
    <row r="269" spans="1:5" x14ac:dyDescent="0.3">
      <c r="A269" s="61">
        <v>4163</v>
      </c>
      <c r="B269" s="62" t="s">
        <v>313</v>
      </c>
      <c r="C269" s="63">
        <v>0</v>
      </c>
      <c r="D269" s="62"/>
      <c r="E269" s="64"/>
    </row>
    <row r="270" spans="1:5" x14ac:dyDescent="0.3">
      <c r="A270" s="61">
        <v>4164</v>
      </c>
      <c r="B270" s="62" t="s">
        <v>314</v>
      </c>
      <c r="C270" s="63">
        <v>0</v>
      </c>
      <c r="D270" s="62"/>
      <c r="E270" s="64"/>
    </row>
    <row r="271" spans="1:5" x14ac:dyDescent="0.3">
      <c r="A271" s="61">
        <v>4165</v>
      </c>
      <c r="B271" s="62" t="s">
        <v>315</v>
      </c>
      <c r="C271" s="63">
        <v>0</v>
      </c>
      <c r="D271" s="62"/>
      <c r="E271" s="64"/>
    </row>
    <row r="272" spans="1:5" ht="24.9" x14ac:dyDescent="0.3">
      <c r="A272" s="61">
        <v>4166</v>
      </c>
      <c r="B272" s="66" t="s">
        <v>316</v>
      </c>
      <c r="C272" s="63">
        <v>0</v>
      </c>
      <c r="D272" s="62"/>
      <c r="E272" s="64"/>
    </row>
    <row r="273" spans="1:5" x14ac:dyDescent="0.3">
      <c r="A273" s="61">
        <v>4168</v>
      </c>
      <c r="B273" s="62" t="s">
        <v>317</v>
      </c>
      <c r="C273" s="63">
        <v>0</v>
      </c>
      <c r="D273" s="62"/>
      <c r="E273" s="64"/>
    </row>
    <row r="274" spans="1:5" x14ac:dyDescent="0.3">
      <c r="A274" s="61">
        <v>4169</v>
      </c>
      <c r="B274" s="62" t="s">
        <v>318</v>
      </c>
      <c r="C274" s="63">
        <v>0</v>
      </c>
      <c r="D274" s="62"/>
      <c r="E274" s="64"/>
    </row>
    <row r="275" spans="1:5" x14ac:dyDescent="0.3">
      <c r="A275" s="61">
        <v>4170</v>
      </c>
      <c r="B275" s="62" t="s">
        <v>319</v>
      </c>
      <c r="C275" s="63">
        <f>+C278</f>
        <v>0</v>
      </c>
      <c r="D275" s="62"/>
      <c r="E275" s="64"/>
    </row>
    <row r="276" spans="1:5" x14ac:dyDescent="0.3">
      <c r="A276" s="61">
        <v>4171</v>
      </c>
      <c r="B276" s="62" t="s">
        <v>320</v>
      </c>
      <c r="C276" s="63">
        <v>0</v>
      </c>
      <c r="D276" s="62"/>
      <c r="E276" s="64"/>
    </row>
    <row r="277" spans="1:5" x14ac:dyDescent="0.3">
      <c r="A277" s="61">
        <v>4172</v>
      </c>
      <c r="B277" s="62" t="s">
        <v>321</v>
      </c>
      <c r="C277" s="63">
        <v>0</v>
      </c>
      <c r="D277" s="62"/>
      <c r="E277" s="64"/>
    </row>
    <row r="278" spans="1:5" ht="24.9" x14ac:dyDescent="0.3">
      <c r="A278" s="61">
        <v>4173</v>
      </c>
      <c r="B278" s="66" t="s">
        <v>322</v>
      </c>
      <c r="C278" s="63">
        <v>0</v>
      </c>
      <c r="D278" s="62"/>
      <c r="E278" s="64"/>
    </row>
    <row r="279" spans="1:5" ht="24.9" x14ac:dyDescent="0.3">
      <c r="A279" s="61">
        <v>4174</v>
      </c>
      <c r="B279" s="66" t="s">
        <v>323</v>
      </c>
      <c r="C279" s="63">
        <v>0</v>
      </c>
      <c r="D279" s="62"/>
      <c r="E279" s="64"/>
    </row>
    <row r="280" spans="1:5" ht="24.9" x14ac:dyDescent="0.3">
      <c r="A280" s="61">
        <v>4175</v>
      </c>
      <c r="B280" s="66" t="s">
        <v>324</v>
      </c>
      <c r="C280" s="63">
        <v>0</v>
      </c>
      <c r="D280" s="62"/>
      <c r="E280" s="64"/>
    </row>
    <row r="281" spans="1:5" ht="24.9" x14ac:dyDescent="0.3">
      <c r="A281" s="61">
        <v>4176</v>
      </c>
      <c r="B281" s="66" t="s">
        <v>325</v>
      </c>
      <c r="C281" s="63">
        <v>0</v>
      </c>
      <c r="D281" s="62"/>
      <c r="E281" s="64"/>
    </row>
    <row r="282" spans="1:5" ht="24.9" x14ac:dyDescent="0.3">
      <c r="A282" s="61">
        <v>4177</v>
      </c>
      <c r="B282" s="66" t="s">
        <v>326</v>
      </c>
      <c r="C282" s="63">
        <v>0</v>
      </c>
      <c r="D282" s="62"/>
      <c r="E282" s="64"/>
    </row>
    <row r="283" spans="1:5" ht="24.9" x14ac:dyDescent="0.3">
      <c r="A283" s="61">
        <v>4178</v>
      </c>
      <c r="B283" s="66" t="s">
        <v>327</v>
      </c>
      <c r="C283" s="63">
        <v>0</v>
      </c>
      <c r="D283" s="62"/>
      <c r="E283" s="64"/>
    </row>
    <row r="284" spans="1:5" x14ac:dyDescent="0.3">
      <c r="A284" s="61"/>
      <c r="B284" s="66"/>
      <c r="C284" s="67"/>
      <c r="D284" s="62"/>
      <c r="E284" s="64"/>
    </row>
    <row r="285" spans="1:5" x14ac:dyDescent="0.3">
      <c r="A285" s="59" t="s">
        <v>328</v>
      </c>
      <c r="B285" s="59"/>
      <c r="C285" s="59"/>
      <c r="D285" s="59"/>
      <c r="E285" s="59"/>
    </row>
    <row r="286" spans="1:5" x14ac:dyDescent="0.3">
      <c r="A286" s="60" t="s">
        <v>72</v>
      </c>
      <c r="B286" s="60" t="s">
        <v>73</v>
      </c>
      <c r="C286" s="60" t="s">
        <v>74</v>
      </c>
      <c r="D286" s="60" t="s">
        <v>282</v>
      </c>
      <c r="E286" s="60"/>
    </row>
    <row r="287" spans="1:5" ht="49.75" x14ac:dyDescent="0.3">
      <c r="A287" s="61">
        <v>4200</v>
      </c>
      <c r="B287" s="66" t="s">
        <v>329</v>
      </c>
      <c r="C287" s="63">
        <f>SUM(C288:C298)</f>
        <v>9684249.4600000009</v>
      </c>
      <c r="D287" s="62"/>
      <c r="E287" s="64"/>
    </row>
    <row r="288" spans="1:5" ht="24.9" x14ac:dyDescent="0.3">
      <c r="A288" s="61">
        <v>4210</v>
      </c>
      <c r="B288" s="66" t="s">
        <v>330</v>
      </c>
      <c r="C288" s="63">
        <v>0</v>
      </c>
      <c r="D288" s="62"/>
      <c r="E288" s="64"/>
    </row>
    <row r="289" spans="1:5" x14ac:dyDescent="0.3">
      <c r="A289" s="61">
        <v>4211</v>
      </c>
      <c r="B289" s="62" t="s">
        <v>331</v>
      </c>
      <c r="C289" s="63">
        <v>0</v>
      </c>
      <c r="D289" s="62"/>
      <c r="E289" s="64"/>
    </row>
    <row r="290" spans="1:5" x14ac:dyDescent="0.3">
      <c r="A290" s="61">
        <v>4212</v>
      </c>
      <c r="B290" s="62" t="s">
        <v>332</v>
      </c>
      <c r="C290" s="63">
        <v>0</v>
      </c>
      <c r="D290" s="62"/>
      <c r="E290" s="64"/>
    </row>
    <row r="291" spans="1:5" x14ac:dyDescent="0.3">
      <c r="A291" s="61">
        <v>4213</v>
      </c>
      <c r="B291" s="62" t="s">
        <v>333</v>
      </c>
      <c r="C291" s="63">
        <v>0</v>
      </c>
      <c r="D291" s="65"/>
      <c r="E291" s="64"/>
    </row>
    <row r="292" spans="1:5" x14ac:dyDescent="0.3">
      <c r="A292" s="61">
        <v>4214</v>
      </c>
      <c r="B292" s="62" t="s">
        <v>334</v>
      </c>
      <c r="C292" s="63">
        <v>0</v>
      </c>
      <c r="D292" s="62"/>
      <c r="E292" s="64"/>
    </row>
    <row r="293" spans="1:5" x14ac:dyDescent="0.3">
      <c r="A293" s="61">
        <v>4215</v>
      </c>
      <c r="B293" s="62" t="s">
        <v>335</v>
      </c>
      <c r="C293" s="63">
        <v>0</v>
      </c>
      <c r="D293" s="65"/>
      <c r="E293" s="64"/>
    </row>
    <row r="294" spans="1:5" x14ac:dyDescent="0.3">
      <c r="A294" s="61">
        <v>4220</v>
      </c>
      <c r="B294" s="62" t="s">
        <v>336</v>
      </c>
      <c r="C294" s="63">
        <v>0</v>
      </c>
      <c r="D294" s="62"/>
      <c r="E294" s="64"/>
    </row>
    <row r="295" spans="1:5" x14ac:dyDescent="0.3">
      <c r="A295" s="61">
        <v>4221</v>
      </c>
      <c r="B295" s="62" t="s">
        <v>337</v>
      </c>
      <c r="C295" s="63">
        <v>9684249.4600000009</v>
      </c>
      <c r="D295" s="62"/>
      <c r="E295" s="64"/>
    </row>
    <row r="296" spans="1:5" x14ac:dyDescent="0.3">
      <c r="A296" s="61">
        <v>4223</v>
      </c>
      <c r="B296" s="62" t="s">
        <v>338</v>
      </c>
      <c r="C296" s="63">
        <v>0</v>
      </c>
      <c r="D296" s="62"/>
      <c r="E296" s="64"/>
    </row>
    <row r="297" spans="1:5" x14ac:dyDescent="0.3">
      <c r="A297" s="61">
        <v>4225</v>
      </c>
      <c r="B297" s="62" t="s">
        <v>339</v>
      </c>
      <c r="C297" s="63">
        <v>0</v>
      </c>
      <c r="D297" s="62"/>
      <c r="E297" s="64"/>
    </row>
    <row r="298" spans="1:5" x14ac:dyDescent="0.3">
      <c r="A298" s="61">
        <v>4227</v>
      </c>
      <c r="B298" s="62" t="s">
        <v>340</v>
      </c>
      <c r="C298" s="63">
        <v>0</v>
      </c>
      <c r="D298" s="62"/>
      <c r="E298" s="64"/>
    </row>
    <row r="299" spans="1:5" x14ac:dyDescent="0.3">
      <c r="A299" s="64"/>
      <c r="B299" s="64"/>
      <c r="C299" s="68"/>
      <c r="D299" s="64"/>
      <c r="E299" s="64"/>
    </row>
    <row r="300" spans="1:5" x14ac:dyDescent="0.3">
      <c r="A300" s="59" t="s">
        <v>341</v>
      </c>
      <c r="B300" s="59"/>
      <c r="C300" s="59"/>
      <c r="D300" s="59"/>
      <c r="E300" s="59"/>
    </row>
    <row r="301" spans="1:5" x14ac:dyDescent="0.3">
      <c r="A301" s="60" t="s">
        <v>72</v>
      </c>
      <c r="B301" s="60" t="s">
        <v>73</v>
      </c>
      <c r="C301" s="60" t="s">
        <v>74</v>
      </c>
      <c r="D301" s="60" t="s">
        <v>258</v>
      </c>
      <c r="E301" s="60" t="s">
        <v>157</v>
      </c>
    </row>
    <row r="302" spans="1:5" x14ac:dyDescent="0.3">
      <c r="A302" s="69">
        <v>4300</v>
      </c>
      <c r="B302" s="62" t="s">
        <v>44</v>
      </c>
      <c r="C302" s="63">
        <f>+C303+C306+C312+C314+C316</f>
        <v>2166.3000000000002</v>
      </c>
      <c r="D302" s="62"/>
      <c r="E302" s="62"/>
    </row>
    <row r="303" spans="1:5" x14ac:dyDescent="0.3">
      <c r="A303" s="69">
        <v>4310</v>
      </c>
      <c r="B303" s="62" t="s">
        <v>342</v>
      </c>
      <c r="C303" s="63">
        <v>0</v>
      </c>
      <c r="D303" s="62"/>
      <c r="E303" s="62"/>
    </row>
    <row r="304" spans="1:5" x14ac:dyDescent="0.3">
      <c r="A304" s="69">
        <v>4311</v>
      </c>
      <c r="B304" s="62" t="s">
        <v>343</v>
      </c>
      <c r="C304" s="63">
        <v>0</v>
      </c>
      <c r="D304" s="62"/>
      <c r="E304" s="62"/>
    </row>
    <row r="305" spans="1:5" x14ac:dyDescent="0.3">
      <c r="A305" s="69">
        <v>4319</v>
      </c>
      <c r="B305" s="62" t="s">
        <v>344</v>
      </c>
      <c r="C305" s="63">
        <v>0</v>
      </c>
      <c r="D305" s="62"/>
      <c r="E305" s="62"/>
    </row>
    <row r="306" spans="1:5" x14ac:dyDescent="0.3">
      <c r="A306" s="69">
        <v>4320</v>
      </c>
      <c r="B306" s="62" t="s">
        <v>345</v>
      </c>
      <c r="C306" s="63">
        <v>0</v>
      </c>
      <c r="D306" s="62"/>
      <c r="E306" s="62"/>
    </row>
    <row r="307" spans="1:5" x14ac:dyDescent="0.3">
      <c r="A307" s="69">
        <v>4321</v>
      </c>
      <c r="B307" s="62" t="s">
        <v>346</v>
      </c>
      <c r="C307" s="63">
        <v>0</v>
      </c>
      <c r="D307" s="62"/>
      <c r="E307" s="62"/>
    </row>
    <row r="308" spans="1:5" x14ac:dyDescent="0.3">
      <c r="A308" s="69">
        <v>4322</v>
      </c>
      <c r="B308" s="62" t="s">
        <v>347</v>
      </c>
      <c r="C308" s="63">
        <v>0</v>
      </c>
      <c r="D308" s="62"/>
      <c r="E308" s="62"/>
    </row>
    <row r="309" spans="1:5" x14ac:dyDescent="0.3">
      <c r="A309" s="69">
        <v>4323</v>
      </c>
      <c r="B309" s="62" t="s">
        <v>348</v>
      </c>
      <c r="C309" s="63">
        <v>0</v>
      </c>
      <c r="D309" s="62"/>
      <c r="E309" s="62"/>
    </row>
    <row r="310" spans="1:5" x14ac:dyDescent="0.3">
      <c r="A310" s="69">
        <v>4324</v>
      </c>
      <c r="B310" s="62" t="s">
        <v>349</v>
      </c>
      <c r="C310" s="63">
        <v>0</v>
      </c>
      <c r="D310" s="62"/>
      <c r="E310" s="62"/>
    </row>
    <row r="311" spans="1:5" x14ac:dyDescent="0.3">
      <c r="A311" s="69">
        <v>4325</v>
      </c>
      <c r="B311" s="62" t="s">
        <v>350</v>
      </c>
      <c r="C311" s="63">
        <v>0</v>
      </c>
      <c r="D311" s="62"/>
      <c r="E311" s="62"/>
    </row>
    <row r="312" spans="1:5" x14ac:dyDescent="0.3">
      <c r="A312" s="69">
        <v>4330</v>
      </c>
      <c r="B312" s="62" t="s">
        <v>351</v>
      </c>
      <c r="C312" s="63">
        <v>0</v>
      </c>
      <c r="D312" s="62"/>
      <c r="E312" s="62"/>
    </row>
    <row r="313" spans="1:5" x14ac:dyDescent="0.3">
      <c r="A313" s="69">
        <v>4331</v>
      </c>
      <c r="B313" s="62" t="s">
        <v>351</v>
      </c>
      <c r="C313" s="63">
        <v>0</v>
      </c>
      <c r="D313" s="65"/>
      <c r="E313" s="62"/>
    </row>
    <row r="314" spans="1:5" x14ac:dyDescent="0.3">
      <c r="A314" s="69">
        <v>4340</v>
      </c>
      <c r="B314" s="62" t="s">
        <v>352</v>
      </c>
      <c r="C314" s="63">
        <v>0</v>
      </c>
      <c r="D314" s="62"/>
      <c r="E314" s="62"/>
    </row>
    <row r="315" spans="1:5" x14ac:dyDescent="0.3">
      <c r="A315" s="69">
        <v>4341</v>
      </c>
      <c r="B315" s="62" t="s">
        <v>352</v>
      </c>
      <c r="C315" s="63">
        <v>0</v>
      </c>
      <c r="D315" s="62"/>
      <c r="E315" s="62"/>
    </row>
    <row r="316" spans="1:5" x14ac:dyDescent="0.3">
      <c r="A316" s="69">
        <v>4390</v>
      </c>
      <c r="B316" s="62" t="s">
        <v>353</v>
      </c>
      <c r="C316" s="63">
        <f>+C323</f>
        <v>2166.3000000000002</v>
      </c>
      <c r="D316" s="62"/>
      <c r="E316" s="62"/>
    </row>
    <row r="317" spans="1:5" x14ac:dyDescent="0.3">
      <c r="A317" s="69">
        <v>4392</v>
      </c>
      <c r="B317" s="62" t="s">
        <v>354</v>
      </c>
      <c r="C317" s="63"/>
      <c r="D317" s="62"/>
      <c r="E317" s="62"/>
    </row>
    <row r="318" spans="1:5" x14ac:dyDescent="0.3">
      <c r="A318" s="69">
        <v>4393</v>
      </c>
      <c r="B318" s="62" t="s">
        <v>355</v>
      </c>
      <c r="C318" s="63">
        <v>0</v>
      </c>
      <c r="D318" s="62"/>
      <c r="E318" s="62"/>
    </row>
    <row r="319" spans="1:5" x14ac:dyDescent="0.3">
      <c r="A319" s="69">
        <v>4394</v>
      </c>
      <c r="B319" s="62" t="s">
        <v>356</v>
      </c>
      <c r="C319" s="63">
        <v>0</v>
      </c>
      <c r="D319" s="62"/>
      <c r="E319" s="62"/>
    </row>
    <row r="320" spans="1:5" x14ac:dyDescent="0.3">
      <c r="A320" s="69">
        <v>4395</v>
      </c>
      <c r="B320" s="62" t="s">
        <v>357</v>
      </c>
      <c r="C320" s="63">
        <v>0</v>
      </c>
      <c r="D320" s="62"/>
      <c r="E320" s="62"/>
    </row>
    <row r="321" spans="1:5" x14ac:dyDescent="0.3">
      <c r="A321" s="69">
        <v>4396</v>
      </c>
      <c r="B321" s="62" t="s">
        <v>358</v>
      </c>
      <c r="C321" s="63">
        <v>0</v>
      </c>
      <c r="D321" s="62"/>
      <c r="E321" s="62"/>
    </row>
    <row r="322" spans="1:5" x14ac:dyDescent="0.3">
      <c r="A322" s="69">
        <v>4397</v>
      </c>
      <c r="B322" s="62" t="s">
        <v>359</v>
      </c>
      <c r="C322" s="63">
        <v>0</v>
      </c>
      <c r="D322" s="62"/>
      <c r="E322" s="62"/>
    </row>
    <row r="323" spans="1:5" x14ac:dyDescent="0.3">
      <c r="A323" s="69">
        <v>4399</v>
      </c>
      <c r="B323" s="62" t="s">
        <v>353</v>
      </c>
      <c r="C323" s="63">
        <v>2166.3000000000002</v>
      </c>
      <c r="D323" s="62"/>
      <c r="E323" s="62"/>
    </row>
    <row r="324" spans="1:5" x14ac:dyDescent="0.3">
      <c r="A324" s="64"/>
      <c r="B324" s="64"/>
      <c r="C324" s="68"/>
      <c r="D324" s="64"/>
      <c r="E324" s="64"/>
    </row>
    <row r="325" spans="1:5" x14ac:dyDescent="0.3">
      <c r="A325" s="59" t="s">
        <v>360</v>
      </c>
      <c r="B325" s="59"/>
      <c r="C325" s="70"/>
      <c r="D325" s="59"/>
      <c r="E325" s="59"/>
    </row>
    <row r="326" spans="1:5" x14ac:dyDescent="0.3">
      <c r="A326" s="60" t="s">
        <v>72</v>
      </c>
      <c r="B326" s="60" t="s">
        <v>73</v>
      </c>
      <c r="C326" s="60" t="s">
        <v>74</v>
      </c>
      <c r="D326" s="60" t="s">
        <v>361</v>
      </c>
      <c r="E326" s="60" t="s">
        <v>157</v>
      </c>
    </row>
    <row r="327" spans="1:5" x14ac:dyDescent="0.3">
      <c r="A327" s="69">
        <v>5000</v>
      </c>
      <c r="B327" s="62" t="s">
        <v>46</v>
      </c>
      <c r="C327" s="71">
        <f>+C328+C414+C356</f>
        <v>13239479.68</v>
      </c>
      <c r="D327" s="72">
        <f>+D328+D356</f>
        <v>1</v>
      </c>
      <c r="E327" s="73"/>
    </row>
    <row r="328" spans="1:5" x14ac:dyDescent="0.3">
      <c r="A328" s="69">
        <v>5100</v>
      </c>
      <c r="B328" s="62" t="s">
        <v>362</v>
      </c>
      <c r="C328" s="71">
        <f>C329+C336+C346</f>
        <v>1491055.14</v>
      </c>
      <c r="D328" s="74">
        <f>+D336+D346</f>
        <v>0.1126218836418804</v>
      </c>
      <c r="E328" s="62"/>
    </row>
    <row r="329" spans="1:5" x14ac:dyDescent="0.3">
      <c r="A329" s="69">
        <v>5110</v>
      </c>
      <c r="B329" s="62" t="s">
        <v>363</v>
      </c>
      <c r="C329" s="63">
        <v>0</v>
      </c>
      <c r="D329" s="73"/>
      <c r="E329" s="62"/>
    </row>
    <row r="330" spans="1:5" x14ac:dyDescent="0.3">
      <c r="A330" s="69">
        <v>5111</v>
      </c>
      <c r="B330" s="62" t="s">
        <v>364</v>
      </c>
      <c r="C330" s="63">
        <v>0</v>
      </c>
      <c r="D330" s="73">
        <f t="shared" ref="D330:D393" si="0">C330/$C$90</f>
        <v>0</v>
      </c>
      <c r="E330" s="62"/>
    </row>
    <row r="331" spans="1:5" x14ac:dyDescent="0.3">
      <c r="A331" s="69">
        <v>5112</v>
      </c>
      <c r="B331" s="62" t="s">
        <v>365</v>
      </c>
      <c r="C331" s="63">
        <v>0</v>
      </c>
      <c r="D331" s="73">
        <f t="shared" si="0"/>
        <v>0</v>
      </c>
      <c r="E331" s="62"/>
    </row>
    <row r="332" spans="1:5" x14ac:dyDescent="0.3">
      <c r="A332" s="69">
        <v>5113</v>
      </c>
      <c r="B332" s="62" t="s">
        <v>366</v>
      </c>
      <c r="C332" s="63">
        <v>0</v>
      </c>
      <c r="D332" s="73">
        <f t="shared" si="0"/>
        <v>0</v>
      </c>
      <c r="E332" s="62"/>
    </row>
    <row r="333" spans="1:5" x14ac:dyDescent="0.3">
      <c r="A333" s="69">
        <v>5114</v>
      </c>
      <c r="B333" s="62" t="s">
        <v>367</v>
      </c>
      <c r="C333" s="63">
        <v>0</v>
      </c>
      <c r="D333" s="73">
        <f t="shared" si="0"/>
        <v>0</v>
      </c>
      <c r="E333" s="62"/>
    </row>
    <row r="334" spans="1:5" x14ac:dyDescent="0.3">
      <c r="A334" s="69">
        <v>5115</v>
      </c>
      <c r="B334" s="62" t="s">
        <v>368</v>
      </c>
      <c r="C334" s="63">
        <v>0</v>
      </c>
      <c r="D334" s="73">
        <f t="shared" si="0"/>
        <v>0</v>
      </c>
      <c r="E334" s="62"/>
    </row>
    <row r="335" spans="1:5" x14ac:dyDescent="0.3">
      <c r="A335" s="69">
        <v>5116</v>
      </c>
      <c r="B335" s="62" t="s">
        <v>369</v>
      </c>
      <c r="C335" s="63">
        <v>0</v>
      </c>
      <c r="D335" s="73">
        <f t="shared" si="0"/>
        <v>0</v>
      </c>
      <c r="E335" s="62"/>
    </row>
    <row r="336" spans="1:5" x14ac:dyDescent="0.3">
      <c r="A336" s="69">
        <v>5120</v>
      </c>
      <c r="B336" s="62" t="s">
        <v>370</v>
      </c>
      <c r="C336" s="71">
        <f>SUM(C337:C345)</f>
        <v>74225.69</v>
      </c>
      <c r="D336" s="74">
        <f>+C336/C327</f>
        <v>5.6063902656331589E-3</v>
      </c>
      <c r="E336" s="62"/>
    </row>
    <row r="337" spans="1:5" x14ac:dyDescent="0.3">
      <c r="A337" s="69">
        <v>5121</v>
      </c>
      <c r="B337" s="62" t="s">
        <v>371</v>
      </c>
      <c r="C337" s="63">
        <v>0</v>
      </c>
      <c r="D337" s="73">
        <f t="shared" si="0"/>
        <v>0</v>
      </c>
      <c r="E337" s="62"/>
    </row>
    <row r="338" spans="1:5" x14ac:dyDescent="0.3">
      <c r="A338" s="69">
        <v>5122</v>
      </c>
      <c r="B338" s="62" t="s">
        <v>372</v>
      </c>
      <c r="C338" s="63">
        <v>0</v>
      </c>
      <c r="D338" s="73">
        <f t="shared" si="0"/>
        <v>0</v>
      </c>
      <c r="E338" s="62"/>
    </row>
    <row r="339" spans="1:5" x14ac:dyDescent="0.3">
      <c r="A339" s="69">
        <v>5123</v>
      </c>
      <c r="B339" s="62" t="s">
        <v>373</v>
      </c>
      <c r="C339" s="63">
        <v>0</v>
      </c>
      <c r="D339" s="75">
        <f t="shared" si="0"/>
        <v>0</v>
      </c>
      <c r="E339" s="62"/>
    </row>
    <row r="340" spans="1:5" x14ac:dyDescent="0.3">
      <c r="A340" s="69">
        <v>5124</v>
      </c>
      <c r="B340" s="62" t="s">
        <v>374</v>
      </c>
      <c r="C340" s="63">
        <v>0</v>
      </c>
      <c r="D340" s="75">
        <f t="shared" si="0"/>
        <v>0</v>
      </c>
      <c r="E340" s="62"/>
    </row>
    <row r="341" spans="1:5" x14ac:dyDescent="0.3">
      <c r="A341" s="69">
        <v>5125</v>
      </c>
      <c r="B341" s="62" t="s">
        <v>375</v>
      </c>
      <c r="C341" s="63">
        <v>0</v>
      </c>
      <c r="D341" s="75">
        <f t="shared" si="0"/>
        <v>0</v>
      </c>
      <c r="E341" s="62"/>
    </row>
    <row r="342" spans="1:5" x14ac:dyDescent="0.3">
      <c r="A342" s="69">
        <v>5126</v>
      </c>
      <c r="B342" s="62" t="s">
        <v>376</v>
      </c>
      <c r="C342" s="63">
        <v>74225.69</v>
      </c>
      <c r="D342" s="75">
        <f>+C342/C327</f>
        <v>5.6063902656331589E-3</v>
      </c>
      <c r="E342" s="62"/>
    </row>
    <row r="343" spans="1:5" x14ac:dyDescent="0.3">
      <c r="A343" s="69">
        <v>5127</v>
      </c>
      <c r="B343" s="62" t="s">
        <v>377</v>
      </c>
      <c r="C343" s="63">
        <v>0</v>
      </c>
      <c r="D343" s="75">
        <f t="shared" si="0"/>
        <v>0</v>
      </c>
      <c r="E343" s="62"/>
    </row>
    <row r="344" spans="1:5" x14ac:dyDescent="0.3">
      <c r="A344" s="69">
        <v>5128</v>
      </c>
      <c r="B344" s="62" t="s">
        <v>378</v>
      </c>
      <c r="C344" s="63">
        <v>0</v>
      </c>
      <c r="D344" s="75">
        <f t="shared" si="0"/>
        <v>0</v>
      </c>
      <c r="E344" s="62"/>
    </row>
    <row r="345" spans="1:5" x14ac:dyDescent="0.3">
      <c r="A345" s="69">
        <v>5129</v>
      </c>
      <c r="B345" s="62" t="s">
        <v>379</v>
      </c>
      <c r="C345" s="63">
        <v>0</v>
      </c>
      <c r="D345" s="75">
        <f t="shared" si="0"/>
        <v>0</v>
      </c>
      <c r="E345" s="62"/>
    </row>
    <row r="346" spans="1:5" x14ac:dyDescent="0.3">
      <c r="A346" s="69">
        <v>5130</v>
      </c>
      <c r="B346" s="62" t="s">
        <v>380</v>
      </c>
      <c r="C346" s="71">
        <f>SUM(C347:C355)</f>
        <v>1416829.45</v>
      </c>
      <c r="D346" s="76">
        <f>+C346/C327</f>
        <v>0.10701549337624724</v>
      </c>
      <c r="E346" s="62"/>
    </row>
    <row r="347" spans="1:5" x14ac:dyDescent="0.3">
      <c r="A347" s="69">
        <v>5131</v>
      </c>
      <c r="B347" s="62" t="s">
        <v>381</v>
      </c>
      <c r="C347" s="63">
        <v>0</v>
      </c>
      <c r="D347" s="75">
        <f t="shared" si="0"/>
        <v>0</v>
      </c>
      <c r="E347" s="63"/>
    </row>
    <row r="348" spans="1:5" x14ac:dyDescent="0.3">
      <c r="A348" s="69">
        <v>5132</v>
      </c>
      <c r="B348" s="62" t="s">
        <v>382</v>
      </c>
      <c r="C348" s="63">
        <v>0</v>
      </c>
      <c r="D348" s="75">
        <f t="shared" si="0"/>
        <v>0</v>
      </c>
      <c r="E348" s="62"/>
    </row>
    <row r="349" spans="1:5" x14ac:dyDescent="0.3">
      <c r="A349" s="69">
        <v>5133</v>
      </c>
      <c r="B349" s="62" t="s">
        <v>383</v>
      </c>
      <c r="C349" s="63">
        <v>1270873.51</v>
      </c>
      <c r="D349" s="75">
        <f>+C349/C327</f>
        <v>9.5991197593650449E-2</v>
      </c>
      <c r="E349" s="62"/>
    </row>
    <row r="350" spans="1:5" x14ac:dyDescent="0.3">
      <c r="A350" s="69">
        <v>5134</v>
      </c>
      <c r="B350" s="62" t="s">
        <v>384</v>
      </c>
      <c r="C350" s="63">
        <v>95618.900000000009</v>
      </c>
      <c r="D350" s="73">
        <f>+C350/C327</f>
        <v>7.2222551271743035E-3</v>
      </c>
      <c r="E350" s="62"/>
    </row>
    <row r="351" spans="1:5" x14ac:dyDescent="0.3">
      <c r="A351" s="69">
        <v>5135</v>
      </c>
      <c r="B351" s="62" t="s">
        <v>385</v>
      </c>
      <c r="C351" s="63">
        <v>50337.04</v>
      </c>
      <c r="D351" s="73">
        <f>+C351/C327</f>
        <v>3.8020406554224949E-3</v>
      </c>
      <c r="E351" s="62"/>
    </row>
    <row r="352" spans="1:5" x14ac:dyDescent="0.3">
      <c r="A352" s="69">
        <v>5136</v>
      </c>
      <c r="B352" s="62" t="s">
        <v>386</v>
      </c>
      <c r="C352" s="63">
        <v>0</v>
      </c>
      <c r="D352" s="73">
        <f t="shared" si="0"/>
        <v>0</v>
      </c>
      <c r="E352" s="62"/>
    </row>
    <row r="353" spans="1:5" x14ac:dyDescent="0.3">
      <c r="A353" s="69">
        <v>5137</v>
      </c>
      <c r="B353" s="62" t="s">
        <v>387</v>
      </c>
      <c r="C353" s="63">
        <v>0</v>
      </c>
      <c r="D353" s="73">
        <f t="shared" si="0"/>
        <v>0</v>
      </c>
      <c r="E353" s="62"/>
    </row>
    <row r="354" spans="1:5" x14ac:dyDescent="0.3">
      <c r="A354" s="69">
        <v>5138</v>
      </c>
      <c r="B354" s="62" t="s">
        <v>388</v>
      </c>
      <c r="C354" s="63">
        <v>0</v>
      </c>
      <c r="D354" s="73">
        <f t="shared" si="0"/>
        <v>0</v>
      </c>
      <c r="E354" s="62"/>
    </row>
    <row r="355" spans="1:5" x14ac:dyDescent="0.3">
      <c r="A355" s="69">
        <v>5139</v>
      </c>
      <c r="B355" s="62" t="s">
        <v>389</v>
      </c>
      <c r="C355" s="63"/>
      <c r="D355" s="73">
        <f t="shared" si="0"/>
        <v>0</v>
      </c>
      <c r="E355" s="62"/>
    </row>
    <row r="356" spans="1:5" x14ac:dyDescent="0.3">
      <c r="A356" s="69">
        <v>5200</v>
      </c>
      <c r="B356" s="62" t="s">
        <v>390</v>
      </c>
      <c r="C356" s="71">
        <f>SUM(C358,C360,C363,C366,C371,C375,C378,C380,C386)+C357+C397</f>
        <v>11748424.539999999</v>
      </c>
      <c r="D356" s="74">
        <f>+C356/C327</f>
        <v>0.88737811635811958</v>
      </c>
      <c r="E356" s="62"/>
    </row>
    <row r="357" spans="1:5" x14ac:dyDescent="0.3">
      <c r="A357" s="69">
        <v>5210</v>
      </c>
      <c r="B357" s="62" t="s">
        <v>391</v>
      </c>
      <c r="C357" s="63">
        <v>0</v>
      </c>
      <c r="D357" s="73">
        <f>+C357/C327</f>
        <v>0</v>
      </c>
      <c r="E357" s="62"/>
    </row>
    <row r="358" spans="1:5" x14ac:dyDescent="0.3">
      <c r="A358" s="69">
        <v>5211</v>
      </c>
      <c r="B358" s="62" t="s">
        <v>392</v>
      </c>
      <c r="C358" s="63">
        <v>2709970.54</v>
      </c>
      <c r="D358" s="73">
        <f>+C358/C327</f>
        <v>0.20468859845706566</v>
      </c>
      <c r="E358" s="62"/>
    </row>
    <row r="359" spans="1:5" x14ac:dyDescent="0.3">
      <c r="A359" s="69">
        <v>5212</v>
      </c>
      <c r="B359" s="62" t="s">
        <v>393</v>
      </c>
      <c r="C359" s="63">
        <v>0</v>
      </c>
      <c r="D359" s="73">
        <f t="shared" si="0"/>
        <v>0</v>
      </c>
      <c r="E359" s="62"/>
    </row>
    <row r="360" spans="1:5" x14ac:dyDescent="0.3">
      <c r="A360" s="69">
        <v>5220</v>
      </c>
      <c r="B360" s="62" t="s">
        <v>394</v>
      </c>
      <c r="C360" s="63">
        <v>0</v>
      </c>
      <c r="D360" s="73">
        <f t="shared" si="0"/>
        <v>0</v>
      </c>
      <c r="E360" s="62"/>
    </row>
    <row r="361" spans="1:5" x14ac:dyDescent="0.3">
      <c r="A361" s="69">
        <v>5221</v>
      </c>
      <c r="B361" s="62" t="s">
        <v>395</v>
      </c>
      <c r="C361" s="63">
        <v>0</v>
      </c>
      <c r="D361" s="73">
        <f t="shared" si="0"/>
        <v>0</v>
      </c>
      <c r="E361" s="62"/>
    </row>
    <row r="362" spans="1:5" x14ac:dyDescent="0.3">
      <c r="A362" s="69">
        <v>5222</v>
      </c>
      <c r="B362" s="62" t="s">
        <v>396</v>
      </c>
      <c r="C362" s="63">
        <v>0</v>
      </c>
      <c r="D362" s="73">
        <f t="shared" si="0"/>
        <v>0</v>
      </c>
      <c r="E362" s="62"/>
    </row>
    <row r="363" spans="1:5" x14ac:dyDescent="0.3">
      <c r="A363" s="69">
        <v>5230</v>
      </c>
      <c r="B363" s="62" t="s">
        <v>338</v>
      </c>
      <c r="C363" s="63">
        <f>+[1]EA!C32</f>
        <v>9038454</v>
      </c>
      <c r="D363" s="73">
        <f>+C363/C327</f>
        <v>0.68268951790105392</v>
      </c>
      <c r="E363" s="62"/>
    </row>
    <row r="364" spans="1:5" x14ac:dyDescent="0.3">
      <c r="A364" s="69">
        <v>5231</v>
      </c>
      <c r="B364" s="62" t="s">
        <v>397</v>
      </c>
      <c r="C364" s="63">
        <v>0</v>
      </c>
      <c r="D364" s="73">
        <f t="shared" si="0"/>
        <v>0</v>
      </c>
      <c r="E364" s="62"/>
    </row>
    <row r="365" spans="1:5" x14ac:dyDescent="0.3">
      <c r="A365" s="69">
        <v>5232</v>
      </c>
      <c r="B365" s="62" t="s">
        <v>398</v>
      </c>
      <c r="C365" s="63">
        <v>0</v>
      </c>
      <c r="D365" s="73">
        <f t="shared" si="0"/>
        <v>0</v>
      </c>
      <c r="E365" s="62"/>
    </row>
    <row r="366" spans="1:5" x14ac:dyDescent="0.3">
      <c r="A366" s="69">
        <v>5240</v>
      </c>
      <c r="B366" s="62" t="s">
        <v>399</v>
      </c>
      <c r="C366" s="63">
        <v>0</v>
      </c>
      <c r="D366" s="73">
        <f t="shared" si="0"/>
        <v>0</v>
      </c>
      <c r="E366" s="62"/>
    </row>
    <row r="367" spans="1:5" x14ac:dyDescent="0.3">
      <c r="A367" s="69">
        <v>5241</v>
      </c>
      <c r="B367" s="62" t="s">
        <v>400</v>
      </c>
      <c r="C367" s="63">
        <v>0</v>
      </c>
      <c r="D367" s="73">
        <f t="shared" si="0"/>
        <v>0</v>
      </c>
      <c r="E367" s="62"/>
    </row>
    <row r="368" spans="1:5" x14ac:dyDescent="0.3">
      <c r="A368" s="69">
        <v>5242</v>
      </c>
      <c r="B368" s="62" t="s">
        <v>401</v>
      </c>
      <c r="C368" s="63">
        <v>0</v>
      </c>
      <c r="D368" s="73">
        <f t="shared" si="0"/>
        <v>0</v>
      </c>
      <c r="E368" s="62"/>
    </row>
    <row r="369" spans="1:5" x14ac:dyDescent="0.3">
      <c r="A369" s="69">
        <v>5243</v>
      </c>
      <c r="B369" s="62" t="s">
        <v>402</v>
      </c>
      <c r="C369" s="63">
        <v>0</v>
      </c>
      <c r="D369" s="73">
        <f t="shared" si="0"/>
        <v>0</v>
      </c>
      <c r="E369" s="62"/>
    </row>
    <row r="370" spans="1:5" x14ac:dyDescent="0.3">
      <c r="A370" s="69">
        <v>5244</v>
      </c>
      <c r="B370" s="62" t="s">
        <v>403</v>
      </c>
      <c r="C370" s="63">
        <v>0</v>
      </c>
      <c r="D370" s="73">
        <f t="shared" si="0"/>
        <v>0</v>
      </c>
      <c r="E370" s="62"/>
    </row>
    <row r="371" spans="1:5" x14ac:dyDescent="0.3">
      <c r="A371" s="69">
        <v>5250</v>
      </c>
      <c r="B371" s="62" t="s">
        <v>339</v>
      </c>
      <c r="C371" s="63">
        <v>0</v>
      </c>
      <c r="D371" s="73">
        <f t="shared" si="0"/>
        <v>0</v>
      </c>
      <c r="E371" s="62"/>
    </row>
    <row r="372" spans="1:5" x14ac:dyDescent="0.3">
      <c r="A372" s="69">
        <v>5251</v>
      </c>
      <c r="B372" s="62" t="s">
        <v>404</v>
      </c>
      <c r="C372" s="63">
        <v>0</v>
      </c>
      <c r="D372" s="73">
        <f t="shared" si="0"/>
        <v>0</v>
      </c>
      <c r="E372" s="62"/>
    </row>
    <row r="373" spans="1:5" x14ac:dyDescent="0.3">
      <c r="A373" s="69">
        <v>5252</v>
      </c>
      <c r="B373" s="62" t="s">
        <v>405</v>
      </c>
      <c r="C373" s="63">
        <v>0</v>
      </c>
      <c r="D373" s="73">
        <f t="shared" si="0"/>
        <v>0</v>
      </c>
      <c r="E373" s="62"/>
    </row>
    <row r="374" spans="1:5" x14ac:dyDescent="0.3">
      <c r="A374" s="69">
        <v>5259</v>
      </c>
      <c r="B374" s="62" t="s">
        <v>406</v>
      </c>
      <c r="C374" s="63">
        <v>0</v>
      </c>
      <c r="D374" s="73">
        <f t="shared" si="0"/>
        <v>0</v>
      </c>
      <c r="E374" s="62"/>
    </row>
    <row r="375" spans="1:5" x14ac:dyDescent="0.3">
      <c r="A375" s="69">
        <v>5260</v>
      </c>
      <c r="B375" s="62" t="s">
        <v>407</v>
      </c>
      <c r="C375" s="63">
        <v>0</v>
      </c>
      <c r="D375" s="73">
        <f t="shared" si="0"/>
        <v>0</v>
      </c>
      <c r="E375" s="62"/>
    </row>
    <row r="376" spans="1:5" x14ac:dyDescent="0.3">
      <c r="A376" s="69">
        <v>5261</v>
      </c>
      <c r="B376" s="62" t="s">
        <v>408</v>
      </c>
      <c r="C376" s="63">
        <v>0</v>
      </c>
      <c r="D376" s="73">
        <f t="shared" si="0"/>
        <v>0</v>
      </c>
      <c r="E376" s="62"/>
    </row>
    <row r="377" spans="1:5" x14ac:dyDescent="0.3">
      <c r="A377" s="69">
        <v>5262</v>
      </c>
      <c r="B377" s="62" t="s">
        <v>409</v>
      </c>
      <c r="C377" s="63">
        <v>0</v>
      </c>
      <c r="D377" s="73">
        <f t="shared" si="0"/>
        <v>0</v>
      </c>
      <c r="E377" s="62"/>
    </row>
    <row r="378" spans="1:5" x14ac:dyDescent="0.3">
      <c r="A378" s="69">
        <v>5270</v>
      </c>
      <c r="B378" s="62" t="s">
        <v>410</v>
      </c>
      <c r="C378" s="63">
        <v>0</v>
      </c>
      <c r="D378" s="73">
        <f t="shared" si="0"/>
        <v>0</v>
      </c>
      <c r="E378" s="62"/>
    </row>
    <row r="379" spans="1:5" x14ac:dyDescent="0.3">
      <c r="A379" s="69">
        <v>5271</v>
      </c>
      <c r="B379" s="62" t="s">
        <v>411</v>
      </c>
      <c r="C379" s="63">
        <v>0</v>
      </c>
      <c r="D379" s="73">
        <f t="shared" si="0"/>
        <v>0</v>
      </c>
      <c r="E379" s="62"/>
    </row>
    <row r="380" spans="1:5" x14ac:dyDescent="0.3">
      <c r="A380" s="69">
        <v>5280</v>
      </c>
      <c r="B380" s="62" t="s">
        <v>412</v>
      </c>
      <c r="C380" s="63">
        <v>0</v>
      </c>
      <c r="D380" s="73">
        <f t="shared" si="0"/>
        <v>0</v>
      </c>
      <c r="E380" s="62"/>
    </row>
    <row r="381" spans="1:5" x14ac:dyDescent="0.3">
      <c r="A381" s="69">
        <v>5281</v>
      </c>
      <c r="B381" s="62" t="s">
        <v>413</v>
      </c>
      <c r="C381" s="63">
        <v>0</v>
      </c>
      <c r="D381" s="73">
        <f t="shared" si="0"/>
        <v>0</v>
      </c>
      <c r="E381" s="62"/>
    </row>
    <row r="382" spans="1:5" x14ac:dyDescent="0.3">
      <c r="A382" s="69">
        <v>5282</v>
      </c>
      <c r="B382" s="62" t="s">
        <v>414</v>
      </c>
      <c r="C382" s="63">
        <v>0</v>
      </c>
      <c r="D382" s="73">
        <f t="shared" si="0"/>
        <v>0</v>
      </c>
      <c r="E382" s="62"/>
    </row>
    <row r="383" spans="1:5" x14ac:dyDescent="0.3">
      <c r="A383" s="69">
        <v>5283</v>
      </c>
      <c r="B383" s="62" t="s">
        <v>415</v>
      </c>
      <c r="C383" s="63">
        <v>0</v>
      </c>
      <c r="D383" s="73">
        <f t="shared" si="0"/>
        <v>0</v>
      </c>
      <c r="E383" s="62"/>
    </row>
    <row r="384" spans="1:5" x14ac:dyDescent="0.3">
      <c r="A384" s="69">
        <v>5284</v>
      </c>
      <c r="B384" s="62" t="s">
        <v>416</v>
      </c>
      <c r="C384" s="63">
        <v>0</v>
      </c>
      <c r="D384" s="73">
        <f t="shared" si="0"/>
        <v>0</v>
      </c>
      <c r="E384" s="62"/>
    </row>
    <row r="385" spans="1:5" x14ac:dyDescent="0.3">
      <c r="A385" s="69">
        <v>5285</v>
      </c>
      <c r="B385" s="62" t="s">
        <v>417</v>
      </c>
      <c r="C385" s="63">
        <v>0</v>
      </c>
      <c r="D385" s="73">
        <f t="shared" si="0"/>
        <v>0</v>
      </c>
      <c r="E385" s="62"/>
    </row>
    <row r="386" spans="1:5" x14ac:dyDescent="0.3">
      <c r="A386" s="69">
        <v>5290</v>
      </c>
      <c r="B386" s="62" t="s">
        <v>418</v>
      </c>
      <c r="C386" s="63">
        <v>0</v>
      </c>
      <c r="D386" s="73">
        <f t="shared" si="0"/>
        <v>0</v>
      </c>
      <c r="E386" s="62"/>
    </row>
    <row r="387" spans="1:5" x14ac:dyDescent="0.3">
      <c r="A387" s="69">
        <v>5291</v>
      </c>
      <c r="B387" s="62" t="s">
        <v>419</v>
      </c>
      <c r="C387" s="63">
        <v>0</v>
      </c>
      <c r="D387" s="73">
        <f t="shared" si="0"/>
        <v>0</v>
      </c>
      <c r="E387" s="62"/>
    </row>
    <row r="388" spans="1:5" x14ac:dyDescent="0.3">
      <c r="A388" s="69">
        <v>5292</v>
      </c>
      <c r="B388" s="62" t="s">
        <v>420</v>
      </c>
      <c r="C388" s="63">
        <v>0</v>
      </c>
      <c r="D388" s="73">
        <f t="shared" si="0"/>
        <v>0</v>
      </c>
      <c r="E388" s="62"/>
    </row>
    <row r="389" spans="1:5" x14ac:dyDescent="0.3">
      <c r="A389" s="69">
        <v>5300</v>
      </c>
      <c r="B389" s="62" t="s">
        <v>421</v>
      </c>
      <c r="C389" s="63">
        <v>0</v>
      </c>
      <c r="D389" s="73">
        <f t="shared" si="0"/>
        <v>0</v>
      </c>
      <c r="E389" s="62"/>
    </row>
    <row r="390" spans="1:5" x14ac:dyDescent="0.3">
      <c r="A390" s="69">
        <v>5310</v>
      </c>
      <c r="B390" s="62" t="s">
        <v>331</v>
      </c>
      <c r="C390" s="63">
        <v>0</v>
      </c>
      <c r="D390" s="73">
        <f t="shared" si="0"/>
        <v>0</v>
      </c>
      <c r="E390" s="62"/>
    </row>
    <row r="391" spans="1:5" x14ac:dyDescent="0.3">
      <c r="A391" s="69">
        <v>5311</v>
      </c>
      <c r="B391" s="62" t="s">
        <v>422</v>
      </c>
      <c r="C391" s="63">
        <v>0</v>
      </c>
      <c r="D391" s="73">
        <f t="shared" si="0"/>
        <v>0</v>
      </c>
      <c r="E391" s="62"/>
    </row>
    <row r="392" spans="1:5" x14ac:dyDescent="0.3">
      <c r="A392" s="69">
        <v>5312</v>
      </c>
      <c r="B392" s="62" t="s">
        <v>423</v>
      </c>
      <c r="C392" s="63">
        <v>0</v>
      </c>
      <c r="D392" s="73">
        <f t="shared" si="0"/>
        <v>0</v>
      </c>
      <c r="E392" s="62"/>
    </row>
    <row r="393" spans="1:5" x14ac:dyDescent="0.3">
      <c r="A393" s="69">
        <v>5320</v>
      </c>
      <c r="B393" s="62" t="s">
        <v>332</v>
      </c>
      <c r="C393" s="63">
        <v>0</v>
      </c>
      <c r="D393" s="73">
        <f t="shared" si="0"/>
        <v>0</v>
      </c>
      <c r="E393" s="62"/>
    </row>
    <row r="394" spans="1:5" x14ac:dyDescent="0.3">
      <c r="A394" s="69">
        <v>5321</v>
      </c>
      <c r="B394" s="62" t="s">
        <v>424</v>
      </c>
      <c r="C394" s="63">
        <v>0</v>
      </c>
      <c r="D394" s="73">
        <f t="shared" ref="D394:D450" si="1">C394/$C$90</f>
        <v>0</v>
      </c>
      <c r="E394" s="62"/>
    </row>
    <row r="395" spans="1:5" x14ac:dyDescent="0.3">
      <c r="A395" s="69">
        <v>5322</v>
      </c>
      <c r="B395" s="62" t="s">
        <v>425</v>
      </c>
      <c r="C395" s="63">
        <v>0</v>
      </c>
      <c r="D395" s="73">
        <f t="shared" si="1"/>
        <v>0</v>
      </c>
      <c r="E395" s="62"/>
    </row>
    <row r="396" spans="1:5" x14ac:dyDescent="0.3">
      <c r="A396" s="69">
        <v>5330</v>
      </c>
      <c r="B396" s="62" t="s">
        <v>333</v>
      </c>
      <c r="C396" s="63">
        <v>0</v>
      </c>
      <c r="D396" s="73">
        <f t="shared" si="1"/>
        <v>0</v>
      </c>
      <c r="E396" s="62"/>
    </row>
    <row r="397" spans="1:5" x14ac:dyDescent="0.3">
      <c r="A397" s="69">
        <v>5331</v>
      </c>
      <c r="B397" s="62" t="s">
        <v>426</v>
      </c>
      <c r="C397" s="63">
        <v>0</v>
      </c>
      <c r="D397" s="73">
        <f t="shared" si="1"/>
        <v>0</v>
      </c>
      <c r="E397" s="62"/>
    </row>
    <row r="398" spans="1:5" x14ac:dyDescent="0.3">
      <c r="A398" s="69">
        <v>5332</v>
      </c>
      <c r="B398" s="62" t="s">
        <v>427</v>
      </c>
      <c r="C398" s="63">
        <v>0</v>
      </c>
      <c r="D398" s="73">
        <f t="shared" si="1"/>
        <v>0</v>
      </c>
      <c r="E398" s="62"/>
    </row>
    <row r="399" spans="1:5" x14ac:dyDescent="0.3">
      <c r="A399" s="69">
        <v>5400</v>
      </c>
      <c r="B399" s="62" t="s">
        <v>428</v>
      </c>
      <c r="C399" s="63">
        <v>0</v>
      </c>
      <c r="D399" s="73">
        <f t="shared" si="1"/>
        <v>0</v>
      </c>
      <c r="E399" s="62"/>
    </row>
    <row r="400" spans="1:5" x14ac:dyDescent="0.3">
      <c r="A400" s="69">
        <v>5410</v>
      </c>
      <c r="B400" s="62" t="s">
        <v>429</v>
      </c>
      <c r="C400" s="63">
        <v>0</v>
      </c>
      <c r="D400" s="73">
        <f t="shared" si="1"/>
        <v>0</v>
      </c>
      <c r="E400" s="62"/>
    </row>
    <row r="401" spans="1:5" x14ac:dyDescent="0.3">
      <c r="A401" s="69">
        <v>5411</v>
      </c>
      <c r="B401" s="62" t="s">
        <v>430</v>
      </c>
      <c r="C401" s="63">
        <v>0</v>
      </c>
      <c r="D401" s="73">
        <f t="shared" si="1"/>
        <v>0</v>
      </c>
      <c r="E401" s="62"/>
    </row>
    <row r="402" spans="1:5" x14ac:dyDescent="0.3">
      <c r="A402" s="69">
        <v>5412</v>
      </c>
      <c r="B402" s="62" t="s">
        <v>431</v>
      </c>
      <c r="C402" s="63">
        <v>0</v>
      </c>
      <c r="D402" s="73">
        <f t="shared" si="1"/>
        <v>0</v>
      </c>
      <c r="E402" s="62"/>
    </row>
    <row r="403" spans="1:5" x14ac:dyDescent="0.3">
      <c r="A403" s="69">
        <v>5420</v>
      </c>
      <c r="B403" s="62" t="s">
        <v>432</v>
      </c>
      <c r="C403" s="63">
        <v>0</v>
      </c>
      <c r="D403" s="73">
        <f t="shared" si="1"/>
        <v>0</v>
      </c>
      <c r="E403" s="62"/>
    </row>
    <row r="404" spans="1:5" x14ac:dyDescent="0.3">
      <c r="A404" s="69">
        <v>5421</v>
      </c>
      <c r="B404" s="62" t="s">
        <v>433</v>
      </c>
      <c r="C404" s="63">
        <v>0</v>
      </c>
      <c r="D404" s="73">
        <f t="shared" si="1"/>
        <v>0</v>
      </c>
      <c r="E404" s="62"/>
    </row>
    <row r="405" spans="1:5" x14ac:dyDescent="0.3">
      <c r="A405" s="69">
        <v>5422</v>
      </c>
      <c r="B405" s="62" t="s">
        <v>434</v>
      </c>
      <c r="C405" s="63">
        <v>0</v>
      </c>
      <c r="D405" s="73">
        <f t="shared" si="1"/>
        <v>0</v>
      </c>
      <c r="E405" s="62"/>
    </row>
    <row r="406" spans="1:5" x14ac:dyDescent="0.3">
      <c r="A406" s="69">
        <v>5430</v>
      </c>
      <c r="B406" s="62" t="s">
        <v>435</v>
      </c>
      <c r="C406" s="63">
        <v>0</v>
      </c>
      <c r="D406" s="73">
        <f t="shared" si="1"/>
        <v>0</v>
      </c>
      <c r="E406" s="62"/>
    </row>
    <row r="407" spans="1:5" x14ac:dyDescent="0.3">
      <c r="A407" s="69">
        <v>5431</v>
      </c>
      <c r="B407" s="62" t="s">
        <v>436</v>
      </c>
      <c r="C407" s="63">
        <v>0</v>
      </c>
      <c r="D407" s="73">
        <f t="shared" si="1"/>
        <v>0</v>
      </c>
      <c r="E407" s="62"/>
    </row>
    <row r="408" spans="1:5" x14ac:dyDescent="0.3">
      <c r="A408" s="69">
        <v>5432</v>
      </c>
      <c r="B408" s="62" t="s">
        <v>437</v>
      </c>
      <c r="C408" s="63">
        <v>0</v>
      </c>
      <c r="D408" s="73">
        <f t="shared" si="1"/>
        <v>0</v>
      </c>
      <c r="E408" s="62"/>
    </row>
    <row r="409" spans="1:5" x14ac:dyDescent="0.3">
      <c r="A409" s="69">
        <v>5440</v>
      </c>
      <c r="B409" s="62" t="s">
        <v>438</v>
      </c>
      <c r="C409" s="63">
        <v>0</v>
      </c>
      <c r="D409" s="73">
        <f t="shared" si="1"/>
        <v>0</v>
      </c>
      <c r="E409" s="62"/>
    </row>
    <row r="410" spans="1:5" x14ac:dyDescent="0.3">
      <c r="A410" s="69">
        <v>5441</v>
      </c>
      <c r="B410" s="62" t="s">
        <v>438</v>
      </c>
      <c r="C410" s="63">
        <v>0</v>
      </c>
      <c r="D410" s="73">
        <f t="shared" si="1"/>
        <v>0</v>
      </c>
      <c r="E410" s="62"/>
    </row>
    <row r="411" spans="1:5" x14ac:dyDescent="0.3">
      <c r="A411" s="69">
        <v>5450</v>
      </c>
      <c r="B411" s="62" t="s">
        <v>439</v>
      </c>
      <c r="C411" s="63">
        <v>0</v>
      </c>
      <c r="D411" s="73">
        <f t="shared" si="1"/>
        <v>0</v>
      </c>
      <c r="E411" s="62"/>
    </row>
    <row r="412" spans="1:5" x14ac:dyDescent="0.3">
      <c r="A412" s="69">
        <v>5451</v>
      </c>
      <c r="B412" s="62" t="s">
        <v>440</v>
      </c>
      <c r="C412" s="63">
        <v>0</v>
      </c>
      <c r="D412" s="73">
        <f t="shared" si="1"/>
        <v>0</v>
      </c>
      <c r="E412" s="62"/>
    </row>
    <row r="413" spans="1:5" x14ac:dyDescent="0.3">
      <c r="A413" s="69">
        <v>5452</v>
      </c>
      <c r="B413" s="62" t="s">
        <v>441</v>
      </c>
      <c r="C413" s="63">
        <v>0</v>
      </c>
      <c r="D413" s="73">
        <f t="shared" si="1"/>
        <v>0</v>
      </c>
      <c r="E413" s="62"/>
    </row>
    <row r="414" spans="1:5" x14ac:dyDescent="0.3">
      <c r="A414" s="69">
        <v>5500</v>
      </c>
      <c r="B414" s="62" t="s">
        <v>442</v>
      </c>
      <c r="C414" s="63">
        <f>+C420</f>
        <v>0</v>
      </c>
      <c r="D414" s="73">
        <f t="shared" si="1"/>
        <v>0</v>
      </c>
      <c r="E414" s="62"/>
    </row>
    <row r="415" spans="1:5" x14ac:dyDescent="0.3">
      <c r="A415" s="69">
        <v>5510</v>
      </c>
      <c r="B415" s="62" t="s">
        <v>443</v>
      </c>
      <c r="C415" s="63">
        <v>0</v>
      </c>
      <c r="D415" s="73">
        <f t="shared" si="1"/>
        <v>0</v>
      </c>
      <c r="E415" s="62"/>
    </row>
    <row r="416" spans="1:5" x14ac:dyDescent="0.3">
      <c r="A416" s="69">
        <v>5511</v>
      </c>
      <c r="B416" s="62" t="s">
        <v>444</v>
      </c>
      <c r="C416" s="63">
        <v>0</v>
      </c>
      <c r="D416" s="73">
        <f t="shared" si="1"/>
        <v>0</v>
      </c>
      <c r="E416" s="62"/>
    </row>
    <row r="417" spans="1:5" x14ac:dyDescent="0.3">
      <c r="A417" s="69">
        <v>5512</v>
      </c>
      <c r="B417" s="62" t="s">
        <v>445</v>
      </c>
      <c r="C417" s="63">
        <v>0</v>
      </c>
      <c r="D417" s="73">
        <f t="shared" si="1"/>
        <v>0</v>
      </c>
      <c r="E417" s="62"/>
    </row>
    <row r="418" spans="1:5" x14ac:dyDescent="0.3">
      <c r="A418" s="69">
        <v>5513</v>
      </c>
      <c r="B418" s="62" t="s">
        <v>446</v>
      </c>
      <c r="C418" s="63">
        <v>0</v>
      </c>
      <c r="D418" s="73">
        <f t="shared" si="1"/>
        <v>0</v>
      </c>
      <c r="E418" s="62"/>
    </row>
    <row r="419" spans="1:5" x14ac:dyDescent="0.3">
      <c r="A419" s="69">
        <v>5514</v>
      </c>
      <c r="B419" s="62" t="s">
        <v>447</v>
      </c>
      <c r="C419" s="63">
        <v>0</v>
      </c>
      <c r="D419" s="73">
        <f t="shared" si="1"/>
        <v>0</v>
      </c>
      <c r="E419" s="62"/>
    </row>
    <row r="420" spans="1:5" x14ac:dyDescent="0.3">
      <c r="A420" s="69">
        <v>5515</v>
      </c>
      <c r="B420" s="62" t="s">
        <v>448</v>
      </c>
      <c r="C420" s="63">
        <v>0</v>
      </c>
      <c r="D420" s="73">
        <f t="shared" si="1"/>
        <v>0</v>
      </c>
      <c r="E420" s="62"/>
    </row>
    <row r="421" spans="1:5" x14ac:dyDescent="0.3">
      <c r="A421" s="69">
        <v>5516</v>
      </c>
      <c r="B421" s="62" t="s">
        <v>449</v>
      </c>
      <c r="C421" s="63">
        <v>0</v>
      </c>
      <c r="D421" s="73">
        <f t="shared" si="1"/>
        <v>0</v>
      </c>
      <c r="E421" s="62"/>
    </row>
    <row r="422" spans="1:5" x14ac:dyDescent="0.3">
      <c r="A422" s="69">
        <v>5517</v>
      </c>
      <c r="B422" s="62" t="s">
        <v>450</v>
      </c>
      <c r="C422" s="63">
        <v>0</v>
      </c>
      <c r="D422" s="73">
        <f t="shared" si="1"/>
        <v>0</v>
      </c>
      <c r="E422" s="62"/>
    </row>
    <row r="423" spans="1:5" x14ac:dyDescent="0.3">
      <c r="A423" s="69">
        <v>5518</v>
      </c>
      <c r="B423" s="62" t="s">
        <v>451</v>
      </c>
      <c r="C423" s="63">
        <v>0</v>
      </c>
      <c r="D423" s="73">
        <f t="shared" si="1"/>
        <v>0</v>
      </c>
      <c r="E423" s="62"/>
    </row>
    <row r="424" spans="1:5" x14ac:dyDescent="0.3">
      <c r="A424" s="69">
        <v>5520</v>
      </c>
      <c r="B424" s="62" t="s">
        <v>452</v>
      </c>
      <c r="C424" s="63">
        <v>0</v>
      </c>
      <c r="D424" s="73">
        <f t="shared" si="1"/>
        <v>0</v>
      </c>
      <c r="E424" s="62"/>
    </row>
    <row r="425" spans="1:5" x14ac:dyDescent="0.3">
      <c r="A425" s="69">
        <v>5521</v>
      </c>
      <c r="B425" s="62" t="s">
        <v>453</v>
      </c>
      <c r="C425" s="63">
        <v>0</v>
      </c>
      <c r="D425" s="73">
        <f t="shared" si="1"/>
        <v>0</v>
      </c>
      <c r="E425" s="62"/>
    </row>
    <row r="426" spans="1:5" x14ac:dyDescent="0.3">
      <c r="A426" s="69">
        <v>5522</v>
      </c>
      <c r="B426" s="62" t="s">
        <v>454</v>
      </c>
      <c r="C426" s="63">
        <v>0</v>
      </c>
      <c r="D426" s="73">
        <f t="shared" si="1"/>
        <v>0</v>
      </c>
      <c r="E426" s="62"/>
    </row>
    <row r="427" spans="1:5" x14ac:dyDescent="0.3">
      <c r="A427" s="69">
        <v>5530</v>
      </c>
      <c r="B427" s="62" t="s">
        <v>455</v>
      </c>
      <c r="C427" s="63">
        <v>0</v>
      </c>
      <c r="D427" s="73">
        <f t="shared" si="1"/>
        <v>0</v>
      </c>
      <c r="E427" s="62"/>
    </row>
    <row r="428" spans="1:5" x14ac:dyDescent="0.3">
      <c r="A428" s="69">
        <v>5531</v>
      </c>
      <c r="B428" s="62" t="s">
        <v>456</v>
      </c>
      <c r="C428" s="63">
        <v>0</v>
      </c>
      <c r="D428" s="73">
        <f t="shared" si="1"/>
        <v>0</v>
      </c>
      <c r="E428" s="62"/>
    </row>
    <row r="429" spans="1:5" x14ac:dyDescent="0.3">
      <c r="A429" s="69">
        <v>5532</v>
      </c>
      <c r="B429" s="62" t="s">
        <v>457</v>
      </c>
      <c r="C429" s="63">
        <v>0</v>
      </c>
      <c r="D429" s="73">
        <f t="shared" si="1"/>
        <v>0</v>
      </c>
      <c r="E429" s="62"/>
    </row>
    <row r="430" spans="1:5" x14ac:dyDescent="0.3">
      <c r="A430" s="69">
        <v>5533</v>
      </c>
      <c r="B430" s="62" t="s">
        <v>458</v>
      </c>
      <c r="C430" s="63">
        <v>0</v>
      </c>
      <c r="D430" s="73">
        <f t="shared" si="1"/>
        <v>0</v>
      </c>
      <c r="E430" s="62"/>
    </row>
    <row r="431" spans="1:5" x14ac:dyDescent="0.3">
      <c r="A431" s="69">
        <v>5534</v>
      </c>
      <c r="B431" s="62" t="s">
        <v>459</v>
      </c>
      <c r="C431" s="63">
        <v>0</v>
      </c>
      <c r="D431" s="73">
        <f t="shared" si="1"/>
        <v>0</v>
      </c>
      <c r="E431" s="62"/>
    </row>
    <row r="432" spans="1:5" x14ac:dyDescent="0.3">
      <c r="A432" s="69">
        <v>5535</v>
      </c>
      <c r="B432" s="62" t="s">
        <v>460</v>
      </c>
      <c r="C432" s="63">
        <v>0</v>
      </c>
      <c r="D432" s="73">
        <f t="shared" si="1"/>
        <v>0</v>
      </c>
      <c r="E432" s="62"/>
    </row>
    <row r="433" spans="1:5" x14ac:dyDescent="0.3">
      <c r="A433" s="69">
        <v>5540</v>
      </c>
      <c r="B433" s="62" t="s">
        <v>461</v>
      </c>
      <c r="C433" s="63">
        <v>0</v>
      </c>
      <c r="D433" s="73">
        <f t="shared" si="1"/>
        <v>0</v>
      </c>
      <c r="E433" s="62"/>
    </row>
    <row r="434" spans="1:5" x14ac:dyDescent="0.3">
      <c r="A434" s="69">
        <v>5541</v>
      </c>
      <c r="B434" s="62" t="s">
        <v>461</v>
      </c>
      <c r="C434" s="63">
        <v>0</v>
      </c>
      <c r="D434" s="73">
        <f t="shared" si="1"/>
        <v>0</v>
      </c>
      <c r="E434" s="62"/>
    </row>
    <row r="435" spans="1:5" x14ac:dyDescent="0.3">
      <c r="A435" s="69">
        <v>5550</v>
      </c>
      <c r="B435" s="62" t="s">
        <v>462</v>
      </c>
      <c r="C435" s="63">
        <v>0</v>
      </c>
      <c r="D435" s="73">
        <f t="shared" si="1"/>
        <v>0</v>
      </c>
      <c r="E435" s="62"/>
    </row>
    <row r="436" spans="1:5" x14ac:dyDescent="0.3">
      <c r="A436" s="69">
        <v>5551</v>
      </c>
      <c r="B436" s="62" t="s">
        <v>462</v>
      </c>
      <c r="C436" s="63">
        <v>0</v>
      </c>
      <c r="D436" s="73">
        <f t="shared" si="1"/>
        <v>0</v>
      </c>
      <c r="E436" s="62"/>
    </row>
    <row r="437" spans="1:5" x14ac:dyDescent="0.3">
      <c r="A437" s="69">
        <v>5590</v>
      </c>
      <c r="B437" s="62" t="s">
        <v>463</v>
      </c>
      <c r="C437" s="63">
        <v>0</v>
      </c>
      <c r="D437" s="73">
        <f t="shared" si="1"/>
        <v>0</v>
      </c>
      <c r="E437" s="62"/>
    </row>
    <row r="438" spans="1:5" x14ac:dyDescent="0.3">
      <c r="A438" s="69">
        <v>5591</v>
      </c>
      <c r="B438" s="62" t="s">
        <v>464</v>
      </c>
      <c r="C438" s="63">
        <v>0</v>
      </c>
      <c r="D438" s="73">
        <f t="shared" si="1"/>
        <v>0</v>
      </c>
      <c r="E438" s="62"/>
    </row>
    <row r="439" spans="1:5" x14ac:dyDescent="0.3">
      <c r="A439" s="69">
        <v>5592</v>
      </c>
      <c r="B439" s="62" t="s">
        <v>465</v>
      </c>
      <c r="C439" s="63">
        <v>0</v>
      </c>
      <c r="D439" s="73">
        <f t="shared" si="1"/>
        <v>0</v>
      </c>
      <c r="E439" s="62"/>
    </row>
    <row r="440" spans="1:5" x14ac:dyDescent="0.3">
      <c r="A440" s="69">
        <v>5593</v>
      </c>
      <c r="B440" s="62" t="s">
        <v>466</v>
      </c>
      <c r="C440" s="63">
        <v>0</v>
      </c>
      <c r="D440" s="73">
        <f t="shared" si="1"/>
        <v>0</v>
      </c>
      <c r="E440" s="62"/>
    </row>
    <row r="441" spans="1:5" x14ac:dyDescent="0.3">
      <c r="A441" s="69">
        <v>5594</v>
      </c>
      <c r="B441" s="62" t="s">
        <v>467</v>
      </c>
      <c r="C441" s="63">
        <v>0</v>
      </c>
      <c r="D441" s="73">
        <f t="shared" si="1"/>
        <v>0</v>
      </c>
      <c r="E441" s="62"/>
    </row>
    <row r="442" spans="1:5" x14ac:dyDescent="0.3">
      <c r="A442" s="69">
        <v>5595</v>
      </c>
      <c r="B442" s="62" t="s">
        <v>468</v>
      </c>
      <c r="C442" s="63">
        <v>0</v>
      </c>
      <c r="D442" s="73">
        <f t="shared" si="1"/>
        <v>0</v>
      </c>
      <c r="E442" s="62"/>
    </row>
    <row r="443" spans="1:5" x14ac:dyDescent="0.3">
      <c r="A443" s="69">
        <v>5596</v>
      </c>
      <c r="B443" s="62" t="s">
        <v>357</v>
      </c>
      <c r="C443" s="63">
        <v>0</v>
      </c>
      <c r="D443" s="73">
        <f t="shared" si="1"/>
        <v>0</v>
      </c>
      <c r="E443" s="62"/>
    </row>
    <row r="444" spans="1:5" x14ac:dyDescent="0.3">
      <c r="A444" s="69">
        <v>5597</v>
      </c>
      <c r="B444" s="62" t="s">
        <v>469</v>
      </c>
      <c r="C444" s="63">
        <v>0</v>
      </c>
      <c r="D444" s="73">
        <f t="shared" si="1"/>
        <v>0</v>
      </c>
      <c r="E444" s="62"/>
    </row>
    <row r="445" spans="1:5" x14ac:dyDescent="0.3">
      <c r="A445" s="69">
        <v>5598</v>
      </c>
      <c r="B445" s="62" t="s">
        <v>470</v>
      </c>
      <c r="C445" s="63">
        <v>0</v>
      </c>
      <c r="D445" s="73">
        <f t="shared" si="1"/>
        <v>0</v>
      </c>
      <c r="E445" s="62"/>
    </row>
    <row r="446" spans="1:5" x14ac:dyDescent="0.3">
      <c r="A446" s="69">
        <v>5599</v>
      </c>
      <c r="B446" s="62" t="s">
        <v>471</v>
      </c>
      <c r="C446" s="63">
        <v>0</v>
      </c>
      <c r="D446" s="73">
        <f t="shared" si="1"/>
        <v>0</v>
      </c>
      <c r="E446" s="62"/>
    </row>
    <row r="447" spans="1:5" x14ac:dyDescent="0.3">
      <c r="A447" s="69">
        <v>5600</v>
      </c>
      <c r="B447" s="62" t="s">
        <v>472</v>
      </c>
      <c r="C447" s="63">
        <v>0</v>
      </c>
      <c r="D447" s="73">
        <f t="shared" si="1"/>
        <v>0</v>
      </c>
      <c r="E447" s="62"/>
    </row>
    <row r="448" spans="1:5" x14ac:dyDescent="0.3">
      <c r="A448" s="69">
        <v>5610</v>
      </c>
      <c r="B448" s="62" t="s">
        <v>473</v>
      </c>
      <c r="C448" s="63">
        <v>0</v>
      </c>
      <c r="D448" s="73">
        <f t="shared" si="1"/>
        <v>0</v>
      </c>
      <c r="E448" s="62"/>
    </row>
    <row r="449" spans="1:5" x14ac:dyDescent="0.3">
      <c r="A449" s="69">
        <v>5611</v>
      </c>
      <c r="B449" s="62" t="s">
        <v>474</v>
      </c>
      <c r="C449" s="63">
        <v>0</v>
      </c>
      <c r="D449" s="73">
        <f t="shared" si="1"/>
        <v>0</v>
      </c>
      <c r="E449" s="62"/>
    </row>
    <row r="450" spans="1:5" x14ac:dyDescent="0.3">
      <c r="A450" s="58"/>
      <c r="B450" s="58"/>
      <c r="C450" s="58"/>
      <c r="D450" s="58"/>
      <c r="E450" s="58"/>
    </row>
    <row r="451" spans="1:5" x14ac:dyDescent="0.3">
      <c r="A451" s="58"/>
      <c r="B451" s="58"/>
      <c r="C451" s="58"/>
      <c r="D451" s="58"/>
      <c r="E451" s="58"/>
    </row>
    <row r="452" spans="1:5" ht="50.25" customHeight="1" x14ac:dyDescent="0.3">
      <c r="A452" s="77" t="str">
        <f>+A230</f>
        <v>CUENTA PÚBLICA 2020
FIDEICOMISO DEL PROGRAMA DE REFORESTACION Y PROTECCION  A ZONAS REFORESTADAS 11226‐06‐11 &lt;&lt;FIFORES&gt;&gt;</v>
      </c>
      <c r="B452" s="78"/>
      <c r="C452" s="78"/>
      <c r="D452" s="4" t="s">
        <v>1</v>
      </c>
      <c r="E452" s="5">
        <v>2020</v>
      </c>
    </row>
    <row r="453" spans="1:5" x14ac:dyDescent="0.3">
      <c r="A453" s="79" t="s">
        <v>475</v>
      </c>
      <c r="B453" s="79"/>
      <c r="C453" s="79"/>
      <c r="D453" s="4" t="s">
        <v>3</v>
      </c>
      <c r="E453" s="3" t="s">
        <v>4</v>
      </c>
    </row>
    <row r="454" spans="1:5" x14ac:dyDescent="0.3">
      <c r="A454" s="80" t="str">
        <f>+A232</f>
        <v>Correspondiente del 01 de enero al 31 de diciembre de 2020</v>
      </c>
      <c r="B454" s="79"/>
      <c r="C454" s="79"/>
      <c r="D454" s="4" t="s">
        <v>6</v>
      </c>
      <c r="E454" s="5">
        <v>4</v>
      </c>
    </row>
    <row r="455" spans="1:5" x14ac:dyDescent="0.3">
      <c r="A455" s="81"/>
      <c r="B455" s="81"/>
      <c r="C455" s="82"/>
      <c r="D455" s="81"/>
      <c r="E455" s="81"/>
    </row>
    <row r="456" spans="1:5" x14ac:dyDescent="0.3">
      <c r="A456" s="83" t="s">
        <v>70</v>
      </c>
      <c r="B456" s="84"/>
      <c r="C456" s="85"/>
      <c r="D456" s="84"/>
      <c r="E456" s="84"/>
    </row>
    <row r="457" spans="1:5" x14ac:dyDescent="0.3">
      <c r="A457" s="84" t="s">
        <v>476</v>
      </c>
      <c r="B457" s="84"/>
      <c r="C457" s="85"/>
      <c r="D457" s="84"/>
      <c r="E457" s="84"/>
    </row>
    <row r="458" spans="1:5" x14ac:dyDescent="0.3">
      <c r="A458" s="86" t="s">
        <v>72</v>
      </c>
      <c r="B458" s="86" t="s">
        <v>73</v>
      </c>
      <c r="C458" s="87" t="s">
        <v>74</v>
      </c>
      <c r="D458" s="86" t="s">
        <v>75</v>
      </c>
      <c r="E458" s="86" t="s">
        <v>258</v>
      </c>
    </row>
    <row r="459" spans="1:5" x14ac:dyDescent="0.3">
      <c r="A459" s="88">
        <v>3110</v>
      </c>
      <c r="B459" s="81" t="s">
        <v>332</v>
      </c>
      <c r="C459" s="82">
        <v>233768156.81</v>
      </c>
      <c r="D459" s="81"/>
      <c r="E459" s="81"/>
    </row>
    <row r="460" spans="1:5" x14ac:dyDescent="0.3">
      <c r="A460" s="88">
        <v>3120</v>
      </c>
      <c r="B460" s="81" t="s">
        <v>477</v>
      </c>
      <c r="C460" s="82">
        <v>0</v>
      </c>
      <c r="D460" s="81"/>
      <c r="E460" s="81"/>
    </row>
    <row r="461" spans="1:5" x14ac:dyDescent="0.3">
      <c r="A461" s="88">
        <v>3130</v>
      </c>
      <c r="B461" s="81" t="s">
        <v>478</v>
      </c>
      <c r="C461" s="82">
        <v>0</v>
      </c>
      <c r="D461" s="81"/>
      <c r="E461" s="81"/>
    </row>
    <row r="462" spans="1:5" x14ac:dyDescent="0.3">
      <c r="A462" s="81"/>
      <c r="B462" s="81"/>
      <c r="C462" s="82"/>
      <c r="D462" s="81"/>
      <c r="E462" s="81"/>
    </row>
    <row r="463" spans="1:5" x14ac:dyDescent="0.3">
      <c r="A463" s="84" t="s">
        <v>479</v>
      </c>
      <c r="B463" s="84"/>
      <c r="C463" s="85"/>
      <c r="D463" s="84"/>
      <c r="E463" s="84"/>
    </row>
    <row r="464" spans="1:5" x14ac:dyDescent="0.3">
      <c r="A464" s="86" t="s">
        <v>72</v>
      </c>
      <c r="B464" s="86" t="s">
        <v>73</v>
      </c>
      <c r="C464" s="87" t="s">
        <v>74</v>
      </c>
      <c r="D464" s="86" t="s">
        <v>480</v>
      </c>
      <c r="E464" s="86"/>
    </row>
    <row r="465" spans="1:7" x14ac:dyDescent="0.3">
      <c r="A465" s="88">
        <v>3210</v>
      </c>
      <c r="B465" s="81" t="s">
        <v>481</v>
      </c>
      <c r="C465" s="82">
        <f>[1]EA!C61</f>
        <v>-3392101.8499999978</v>
      </c>
      <c r="D465" s="81"/>
      <c r="E465" s="81"/>
    </row>
    <row r="466" spans="1:7" x14ac:dyDescent="0.3">
      <c r="A466" s="88">
        <v>3220</v>
      </c>
      <c r="B466" s="81" t="s">
        <v>482</v>
      </c>
      <c r="C466" s="82">
        <v>-223659374.88999999</v>
      </c>
      <c r="D466" s="89"/>
      <c r="E466" s="81"/>
    </row>
    <row r="467" spans="1:7" x14ac:dyDescent="0.3">
      <c r="A467" s="88">
        <v>3230</v>
      </c>
      <c r="B467" s="81" t="s">
        <v>483</v>
      </c>
      <c r="C467" s="82">
        <v>0</v>
      </c>
      <c r="D467" s="81"/>
      <c r="E467" s="81"/>
    </row>
    <row r="468" spans="1:7" x14ac:dyDescent="0.3">
      <c r="A468" s="88">
        <v>3231</v>
      </c>
      <c r="B468" s="81" t="s">
        <v>484</v>
      </c>
      <c r="C468" s="82">
        <v>0</v>
      </c>
      <c r="D468" s="81"/>
      <c r="E468" s="81"/>
    </row>
    <row r="469" spans="1:7" x14ac:dyDescent="0.3">
      <c r="A469" s="88">
        <v>3232</v>
      </c>
      <c r="B469" s="81" t="s">
        <v>485</v>
      </c>
      <c r="C469" s="82">
        <v>0</v>
      </c>
      <c r="D469" s="81"/>
      <c r="E469" s="81"/>
    </row>
    <row r="470" spans="1:7" x14ac:dyDescent="0.3">
      <c r="A470" s="88">
        <v>3233</v>
      </c>
      <c r="B470" s="81" t="s">
        <v>486</v>
      </c>
      <c r="C470" s="82">
        <v>0</v>
      </c>
      <c r="D470" s="81"/>
      <c r="E470" s="81"/>
    </row>
    <row r="471" spans="1:7" x14ac:dyDescent="0.3">
      <c r="A471" s="88">
        <v>3239</v>
      </c>
      <c r="B471" s="81" t="s">
        <v>487</v>
      </c>
      <c r="C471" s="82">
        <v>0</v>
      </c>
      <c r="D471" s="81"/>
      <c r="E471" s="81"/>
    </row>
    <row r="472" spans="1:7" x14ac:dyDescent="0.3">
      <c r="A472" s="88">
        <v>3240</v>
      </c>
      <c r="B472" s="81" t="s">
        <v>488</v>
      </c>
      <c r="C472" s="82">
        <v>0</v>
      </c>
      <c r="D472" s="81"/>
      <c r="E472" s="81"/>
    </row>
    <row r="473" spans="1:7" x14ac:dyDescent="0.3">
      <c r="A473" s="88">
        <v>3241</v>
      </c>
      <c r="B473" s="81" t="s">
        <v>489</v>
      </c>
      <c r="C473" s="82">
        <v>0</v>
      </c>
      <c r="D473" s="81"/>
      <c r="E473" s="81"/>
    </row>
    <row r="474" spans="1:7" x14ac:dyDescent="0.3">
      <c r="A474" s="88">
        <v>3242</v>
      </c>
      <c r="B474" s="81" t="s">
        <v>490</v>
      </c>
      <c r="C474" s="82">
        <v>0</v>
      </c>
      <c r="D474" s="81"/>
      <c r="E474" s="81"/>
    </row>
    <row r="475" spans="1:7" x14ac:dyDescent="0.3">
      <c r="A475" s="88">
        <v>3243</v>
      </c>
      <c r="B475" s="81" t="s">
        <v>491</v>
      </c>
      <c r="C475" s="82">
        <v>0</v>
      </c>
      <c r="D475" s="81"/>
      <c r="E475" s="81"/>
    </row>
    <row r="476" spans="1:7" x14ac:dyDescent="0.3">
      <c r="A476" s="88">
        <v>3250</v>
      </c>
      <c r="B476" s="81" t="s">
        <v>492</v>
      </c>
      <c r="C476" s="82">
        <f>C478</f>
        <v>-2269553.02</v>
      </c>
      <c r="D476" s="81"/>
      <c r="E476" s="81"/>
    </row>
    <row r="477" spans="1:7" x14ac:dyDescent="0.3">
      <c r="A477" s="88">
        <v>3251</v>
      </c>
      <c r="B477" s="81" t="s">
        <v>493</v>
      </c>
      <c r="C477" s="82">
        <v>0</v>
      </c>
      <c r="D477" s="81"/>
      <c r="E477" s="81"/>
    </row>
    <row r="478" spans="1:7" x14ac:dyDescent="0.3">
      <c r="A478" s="88">
        <v>3252</v>
      </c>
      <c r="B478" s="81" t="s">
        <v>494</v>
      </c>
      <c r="C478" s="82">
        <v>-2269553.02</v>
      </c>
      <c r="D478" s="81"/>
      <c r="E478" s="81"/>
    </row>
    <row r="479" spans="1:7" x14ac:dyDescent="0.3">
      <c r="C479" s="90"/>
    </row>
    <row r="480" spans="1:7" ht="57.75" customHeight="1" x14ac:dyDescent="0.3">
      <c r="A480" s="77" t="str">
        <f>+A452</f>
        <v>CUENTA PÚBLICA 2020
FIDEICOMISO DEL PROGRAMA DE REFORESTACION Y PROTECCION  A ZONAS REFORESTADAS 11226‐06‐11 &lt;&lt;FIFORES&gt;&gt;</v>
      </c>
      <c r="B480" s="78"/>
      <c r="C480" s="78"/>
      <c r="D480" s="4" t="s">
        <v>1</v>
      </c>
      <c r="E480" s="5">
        <v>2020</v>
      </c>
      <c r="F480" s="91"/>
      <c r="G480" s="91"/>
    </row>
    <row r="481" spans="1:7" x14ac:dyDescent="0.3">
      <c r="A481" s="79" t="s">
        <v>495</v>
      </c>
      <c r="B481" s="79"/>
      <c r="C481" s="79"/>
      <c r="D481" s="4" t="s">
        <v>3</v>
      </c>
      <c r="E481" s="3" t="s">
        <v>4</v>
      </c>
      <c r="F481" s="91"/>
      <c r="G481" s="91"/>
    </row>
    <row r="482" spans="1:7" x14ac:dyDescent="0.3">
      <c r="A482" s="80" t="str">
        <f>+A454</f>
        <v>Correspondiente del 01 de enero al 31 de diciembre de 2020</v>
      </c>
      <c r="B482" s="79"/>
      <c r="C482" s="79"/>
      <c r="D482" s="4" t="s">
        <v>6</v>
      </c>
      <c r="E482" s="5">
        <v>4</v>
      </c>
      <c r="F482" s="91"/>
      <c r="G482" s="91"/>
    </row>
    <row r="483" spans="1:7" x14ac:dyDescent="0.3">
      <c r="A483" s="83" t="s">
        <v>70</v>
      </c>
      <c r="B483" s="84"/>
      <c r="C483" s="92"/>
      <c r="D483" s="92"/>
      <c r="E483" s="84"/>
      <c r="F483" s="81"/>
      <c r="G483" s="81"/>
    </row>
    <row r="484" spans="1:7" x14ac:dyDescent="0.3">
      <c r="A484" s="81"/>
      <c r="B484" s="81"/>
      <c r="C484" s="93"/>
      <c r="D484" s="93"/>
      <c r="E484" s="81"/>
      <c r="F484" s="81"/>
      <c r="G484" s="81"/>
    </row>
    <row r="485" spans="1:7" x14ac:dyDescent="0.3">
      <c r="A485" s="84" t="s">
        <v>496</v>
      </c>
      <c r="B485" s="84"/>
      <c r="C485" s="92"/>
      <c r="D485" s="92"/>
      <c r="E485" s="84"/>
      <c r="F485" s="81"/>
      <c r="G485" s="81"/>
    </row>
    <row r="486" spans="1:7" x14ac:dyDescent="0.3">
      <c r="A486" s="86" t="s">
        <v>72</v>
      </c>
      <c r="B486" s="86" t="s">
        <v>73</v>
      </c>
      <c r="C486" s="94" t="s">
        <v>497</v>
      </c>
      <c r="D486" s="94" t="s">
        <v>498</v>
      </c>
      <c r="E486" s="86"/>
      <c r="F486" s="81"/>
      <c r="G486" s="81"/>
    </row>
    <row r="487" spans="1:7" x14ac:dyDescent="0.3">
      <c r="A487" s="88">
        <v>1111</v>
      </c>
      <c r="B487" s="81" t="s">
        <v>499</v>
      </c>
      <c r="C487" s="93">
        <v>0</v>
      </c>
      <c r="D487" s="93">
        <v>0</v>
      </c>
      <c r="E487" s="81"/>
      <c r="F487" s="81"/>
      <c r="G487" s="81"/>
    </row>
    <row r="488" spans="1:7" x14ac:dyDescent="0.3">
      <c r="A488" s="88">
        <v>1112</v>
      </c>
      <c r="B488" s="81" t="s">
        <v>500</v>
      </c>
      <c r="C488" s="93">
        <v>116.71</v>
      </c>
      <c r="D488" s="93">
        <v>36.799999999999997</v>
      </c>
      <c r="E488" s="81"/>
      <c r="F488" s="81"/>
      <c r="G488" s="81"/>
    </row>
    <row r="489" spans="1:7" x14ac:dyDescent="0.3">
      <c r="A489" s="88">
        <v>1113</v>
      </c>
      <c r="B489" s="81" t="s">
        <v>501</v>
      </c>
      <c r="C489" s="93">
        <v>0</v>
      </c>
      <c r="D489" s="93">
        <v>0</v>
      </c>
      <c r="E489" s="81"/>
      <c r="F489" s="81"/>
      <c r="G489" s="81"/>
    </row>
    <row r="490" spans="1:7" x14ac:dyDescent="0.3">
      <c r="A490" s="88">
        <v>1114</v>
      </c>
      <c r="B490" s="81" t="s">
        <v>76</v>
      </c>
      <c r="C490" s="93">
        <v>2190412.1</v>
      </c>
      <c r="D490" s="93">
        <v>6422900.4900000002</v>
      </c>
      <c r="E490" s="81"/>
      <c r="F490" s="81"/>
      <c r="G490" s="81"/>
    </row>
    <row r="491" spans="1:7" x14ac:dyDescent="0.3">
      <c r="A491" s="88">
        <v>1115</v>
      </c>
      <c r="B491" s="81" t="s">
        <v>77</v>
      </c>
      <c r="C491" s="93">
        <v>0</v>
      </c>
      <c r="D491" s="93">
        <v>0</v>
      </c>
      <c r="E491" s="81"/>
      <c r="F491" s="81"/>
      <c r="G491" s="81"/>
    </row>
    <row r="492" spans="1:7" x14ac:dyDescent="0.3">
      <c r="A492" s="88">
        <v>1116</v>
      </c>
      <c r="B492" s="81" t="s">
        <v>502</v>
      </c>
      <c r="C492" s="93">
        <v>0</v>
      </c>
      <c r="D492" s="93">
        <v>0</v>
      </c>
      <c r="E492" s="81"/>
      <c r="F492" s="81"/>
      <c r="G492" s="81"/>
    </row>
    <row r="493" spans="1:7" x14ac:dyDescent="0.3">
      <c r="A493" s="88">
        <v>1119</v>
      </c>
      <c r="B493" s="81" t="s">
        <v>503</v>
      </c>
      <c r="C493" s="93">
        <v>0</v>
      </c>
      <c r="D493" s="93">
        <v>0</v>
      </c>
      <c r="E493" s="81"/>
      <c r="F493" s="81"/>
      <c r="G493" s="81"/>
    </row>
    <row r="494" spans="1:7" x14ac:dyDescent="0.3">
      <c r="A494" s="88">
        <v>1110</v>
      </c>
      <c r="B494" s="81" t="s">
        <v>504</v>
      </c>
      <c r="C494" s="95">
        <f>SUM(C487:C493)</f>
        <v>2190528.81</v>
      </c>
      <c r="D494" s="95">
        <f>SUM(D487:D493)</f>
        <v>6422937.29</v>
      </c>
      <c r="E494" s="81"/>
      <c r="F494" s="81"/>
      <c r="G494" s="81"/>
    </row>
    <row r="495" spans="1:7" x14ac:dyDescent="0.3">
      <c r="A495" s="81"/>
      <c r="B495" s="81"/>
      <c r="C495" s="93"/>
      <c r="D495" s="93"/>
      <c r="E495" s="81"/>
      <c r="F495" s="81"/>
      <c r="G495" s="81"/>
    </row>
    <row r="496" spans="1:7" x14ac:dyDescent="0.3">
      <c r="A496" s="81"/>
      <c r="B496" s="81"/>
      <c r="C496" s="93"/>
      <c r="D496" s="93"/>
      <c r="E496" s="81"/>
      <c r="F496" s="81"/>
      <c r="G496" s="81"/>
    </row>
    <row r="497" spans="1:7" x14ac:dyDescent="0.3">
      <c r="A497" s="84" t="s">
        <v>505</v>
      </c>
      <c r="B497" s="84"/>
      <c r="C497" s="92"/>
      <c r="D497" s="92"/>
      <c r="E497" s="84"/>
      <c r="F497" s="81"/>
      <c r="G497" s="81"/>
    </row>
    <row r="498" spans="1:7" x14ac:dyDescent="0.3">
      <c r="A498" s="86" t="s">
        <v>72</v>
      </c>
      <c r="B498" s="86" t="s">
        <v>73</v>
      </c>
      <c r="C498" s="94" t="s">
        <v>74</v>
      </c>
      <c r="D498" s="94" t="s">
        <v>506</v>
      </c>
      <c r="E498" s="86" t="s">
        <v>507</v>
      </c>
      <c r="F498" s="81"/>
      <c r="G498" s="81"/>
    </row>
    <row r="499" spans="1:7" x14ac:dyDescent="0.3">
      <c r="A499" s="88">
        <v>1230</v>
      </c>
      <c r="B499" s="81" t="s">
        <v>196</v>
      </c>
      <c r="C499" s="89">
        <v>0</v>
      </c>
      <c r="D499" s="93"/>
      <c r="E499" s="81"/>
      <c r="F499" s="81"/>
      <c r="G499" s="81"/>
    </row>
    <row r="500" spans="1:7" x14ac:dyDescent="0.3">
      <c r="A500" s="88">
        <v>1231</v>
      </c>
      <c r="B500" s="81" t="s">
        <v>197</v>
      </c>
      <c r="C500" s="89">
        <v>0</v>
      </c>
      <c r="D500" s="93"/>
      <c r="E500" s="81"/>
      <c r="F500" s="81"/>
      <c r="G500" s="81"/>
    </row>
    <row r="501" spans="1:7" x14ac:dyDescent="0.3">
      <c r="A501" s="88">
        <v>1232</v>
      </c>
      <c r="B501" s="81" t="s">
        <v>198</v>
      </c>
      <c r="C501" s="89">
        <v>0</v>
      </c>
      <c r="D501" s="93"/>
      <c r="E501" s="81"/>
      <c r="F501" s="81"/>
      <c r="G501" s="81"/>
    </row>
    <row r="502" spans="1:7" x14ac:dyDescent="0.3">
      <c r="A502" s="88">
        <v>1233</v>
      </c>
      <c r="B502" s="81" t="s">
        <v>199</v>
      </c>
      <c r="C502" s="89">
        <v>0</v>
      </c>
      <c r="D502" s="93"/>
      <c r="E502" s="81"/>
      <c r="F502" s="81"/>
      <c r="G502" s="81"/>
    </row>
    <row r="503" spans="1:7" x14ac:dyDescent="0.3">
      <c r="A503" s="88">
        <v>1234</v>
      </c>
      <c r="B503" s="81" t="s">
        <v>200</v>
      </c>
      <c r="C503" s="89">
        <v>0</v>
      </c>
      <c r="D503" s="93"/>
      <c r="E503" s="81"/>
      <c r="F503" s="81"/>
      <c r="G503" s="81"/>
    </row>
    <row r="504" spans="1:7" x14ac:dyDescent="0.3">
      <c r="A504" s="88">
        <v>1235</v>
      </c>
      <c r="B504" s="81" t="s">
        <v>201</v>
      </c>
      <c r="C504" s="89">
        <v>0</v>
      </c>
      <c r="D504" s="93"/>
      <c r="E504" s="81"/>
      <c r="F504" s="81"/>
      <c r="G504" s="81"/>
    </row>
    <row r="505" spans="1:7" x14ac:dyDescent="0.3">
      <c r="A505" s="88">
        <v>1236</v>
      </c>
      <c r="B505" s="81" t="s">
        <v>202</v>
      </c>
      <c r="C505" s="89">
        <v>0</v>
      </c>
      <c r="D505" s="93"/>
      <c r="E505" s="81"/>
      <c r="F505" s="81"/>
      <c r="G505" s="81"/>
    </row>
    <row r="506" spans="1:7" x14ac:dyDescent="0.3">
      <c r="A506" s="88">
        <v>1239</v>
      </c>
      <c r="B506" s="81" t="s">
        <v>203</v>
      </c>
      <c r="C506" s="89">
        <v>0</v>
      </c>
      <c r="D506" s="93"/>
      <c r="E506" s="81"/>
      <c r="F506" s="81"/>
      <c r="G506" s="81"/>
    </row>
    <row r="507" spans="1:7" x14ac:dyDescent="0.3">
      <c r="A507" s="88">
        <v>1240</v>
      </c>
      <c r="B507" s="81" t="s">
        <v>204</v>
      </c>
      <c r="C507" s="89">
        <v>0</v>
      </c>
      <c r="D507" s="93"/>
      <c r="E507" s="81"/>
      <c r="F507" s="81"/>
      <c r="G507" s="81"/>
    </row>
    <row r="508" spans="1:7" x14ac:dyDescent="0.3">
      <c r="A508" s="88">
        <v>1241</v>
      </c>
      <c r="B508" s="81" t="s">
        <v>205</v>
      </c>
      <c r="C508" s="89">
        <v>0</v>
      </c>
      <c r="D508" s="93"/>
      <c r="E508" s="81"/>
      <c r="F508" s="81"/>
      <c r="G508" s="81"/>
    </row>
    <row r="509" spans="1:7" x14ac:dyDescent="0.3">
      <c r="A509" s="88">
        <v>1242</v>
      </c>
      <c r="B509" s="81" t="s">
        <v>206</v>
      </c>
      <c r="C509" s="89">
        <v>0</v>
      </c>
      <c r="D509" s="93"/>
      <c r="E509" s="81"/>
      <c r="F509" s="81"/>
      <c r="G509" s="81"/>
    </row>
    <row r="510" spans="1:7" x14ac:dyDescent="0.3">
      <c r="A510" s="88">
        <v>1243</v>
      </c>
      <c r="B510" s="81" t="s">
        <v>207</v>
      </c>
      <c r="C510" s="89">
        <v>0</v>
      </c>
      <c r="D510" s="93"/>
      <c r="E510" s="81"/>
      <c r="F510" s="81"/>
      <c r="G510" s="81"/>
    </row>
    <row r="511" spans="1:7" x14ac:dyDescent="0.3">
      <c r="A511" s="88">
        <v>1244</v>
      </c>
      <c r="B511" s="81" t="s">
        <v>208</v>
      </c>
      <c r="C511" s="89">
        <v>0</v>
      </c>
      <c r="D511" s="95" t="s">
        <v>178</v>
      </c>
      <c r="E511" s="81"/>
      <c r="F511" s="81"/>
      <c r="G511" s="81"/>
    </row>
    <row r="512" spans="1:7" x14ac:dyDescent="0.3">
      <c r="A512" s="88">
        <v>1245</v>
      </c>
      <c r="B512" s="81" t="s">
        <v>209</v>
      </c>
      <c r="C512" s="89">
        <v>0</v>
      </c>
      <c r="D512" s="93"/>
      <c r="E512" s="81"/>
      <c r="F512" s="81"/>
      <c r="G512" s="81"/>
    </row>
    <row r="513" spans="1:7" x14ac:dyDescent="0.3">
      <c r="A513" s="88">
        <v>1246</v>
      </c>
      <c r="B513" s="81" t="s">
        <v>210</v>
      </c>
      <c r="C513" s="89">
        <v>0</v>
      </c>
      <c r="D513" s="93"/>
      <c r="E513" s="81"/>
      <c r="F513" s="81"/>
      <c r="G513" s="81"/>
    </row>
    <row r="514" spans="1:7" x14ac:dyDescent="0.3">
      <c r="A514" s="88">
        <v>1247</v>
      </c>
      <c r="B514" s="81" t="s">
        <v>211</v>
      </c>
      <c r="C514" s="89">
        <v>0</v>
      </c>
      <c r="D514" s="93"/>
      <c r="E514" s="81"/>
      <c r="F514" s="81"/>
      <c r="G514" s="81"/>
    </row>
    <row r="515" spans="1:7" x14ac:dyDescent="0.3">
      <c r="A515" s="88">
        <v>1248</v>
      </c>
      <c r="B515" s="81" t="s">
        <v>212</v>
      </c>
      <c r="C515" s="89">
        <v>0</v>
      </c>
      <c r="D515" s="93"/>
      <c r="E515" s="81"/>
      <c r="F515" s="81"/>
      <c r="G515" s="81"/>
    </row>
    <row r="516" spans="1:7" x14ac:dyDescent="0.3">
      <c r="A516" s="88">
        <v>1250</v>
      </c>
      <c r="B516" s="81" t="s">
        <v>216</v>
      </c>
      <c r="C516" s="89">
        <v>0</v>
      </c>
      <c r="D516" s="93"/>
      <c r="E516" s="81"/>
      <c r="F516" s="81"/>
      <c r="G516" s="81"/>
    </row>
    <row r="517" spans="1:7" x14ac:dyDescent="0.3">
      <c r="A517" s="88">
        <v>1251</v>
      </c>
      <c r="B517" s="81" t="s">
        <v>217</v>
      </c>
      <c r="C517" s="89">
        <v>0</v>
      </c>
      <c r="D517" s="93"/>
      <c r="E517" s="81"/>
      <c r="F517" s="81"/>
      <c r="G517" s="81"/>
    </row>
    <row r="518" spans="1:7" x14ac:dyDescent="0.3">
      <c r="A518" s="88">
        <v>1252</v>
      </c>
      <c r="B518" s="81" t="s">
        <v>218</v>
      </c>
      <c r="C518" s="89">
        <v>0</v>
      </c>
      <c r="D518" s="93"/>
      <c r="E518" s="81"/>
      <c r="F518" s="81"/>
      <c r="G518" s="81"/>
    </row>
    <row r="519" spans="1:7" x14ac:dyDescent="0.3">
      <c r="A519" s="88">
        <v>1253</v>
      </c>
      <c r="B519" s="81" t="s">
        <v>219</v>
      </c>
      <c r="C519" s="89">
        <v>0</v>
      </c>
      <c r="D519" s="93"/>
      <c r="E519" s="81"/>
      <c r="F519" s="81"/>
      <c r="G519" s="81"/>
    </row>
    <row r="520" spans="1:7" x14ac:dyDescent="0.3">
      <c r="A520" s="88">
        <v>1254</v>
      </c>
      <c r="B520" s="81" t="s">
        <v>220</v>
      </c>
      <c r="C520" s="89">
        <v>0</v>
      </c>
      <c r="D520" s="93"/>
      <c r="E520" s="81"/>
      <c r="F520" s="81"/>
      <c r="G520" s="81"/>
    </row>
    <row r="521" spans="1:7" x14ac:dyDescent="0.3">
      <c r="A521" s="88">
        <v>1259</v>
      </c>
      <c r="B521" s="81" t="s">
        <v>221</v>
      </c>
      <c r="C521" s="89">
        <v>0</v>
      </c>
      <c r="D521" s="93"/>
      <c r="E521" s="81"/>
      <c r="F521" s="81"/>
      <c r="G521" s="81"/>
    </row>
    <row r="522" spans="1:7" x14ac:dyDescent="0.3">
      <c r="A522" s="81"/>
      <c r="B522" s="81"/>
      <c r="C522" s="93"/>
      <c r="D522" s="93"/>
      <c r="E522" s="81"/>
      <c r="F522" s="81"/>
      <c r="G522" s="81"/>
    </row>
    <row r="523" spans="1:7" x14ac:dyDescent="0.3">
      <c r="A523" s="84" t="s">
        <v>508</v>
      </c>
      <c r="B523" s="84"/>
      <c r="C523" s="92"/>
      <c r="D523" s="92"/>
      <c r="E523" s="84"/>
      <c r="F523" s="81"/>
      <c r="G523" s="81"/>
    </row>
    <row r="524" spans="1:7" x14ac:dyDescent="0.3">
      <c r="A524" s="86" t="s">
        <v>72</v>
      </c>
      <c r="B524" s="86" t="s">
        <v>73</v>
      </c>
      <c r="C524" s="94" t="s">
        <v>509</v>
      </c>
      <c r="D524" s="94" t="s">
        <v>497</v>
      </c>
      <c r="E524" s="86"/>
      <c r="F524" s="81"/>
      <c r="G524" s="81"/>
    </row>
    <row r="525" spans="1:7" x14ac:dyDescent="0.3">
      <c r="A525" s="88">
        <v>5500</v>
      </c>
      <c r="B525" s="81" t="s">
        <v>442</v>
      </c>
      <c r="C525" s="89">
        <f>SUM(C526:C556)</f>
        <v>0</v>
      </c>
      <c r="D525" s="89">
        <f>SUM(D526:D556)</f>
        <v>0</v>
      </c>
      <c r="E525" s="81"/>
      <c r="F525" s="81"/>
      <c r="G525" s="81"/>
    </row>
    <row r="526" spans="1:7" x14ac:dyDescent="0.3">
      <c r="A526" s="88">
        <v>5510</v>
      </c>
      <c r="B526" s="81" t="s">
        <v>443</v>
      </c>
      <c r="C526" s="89">
        <v>0</v>
      </c>
      <c r="D526" s="89">
        <v>0</v>
      </c>
      <c r="E526" s="81"/>
      <c r="F526" s="81"/>
      <c r="G526" s="81"/>
    </row>
    <row r="527" spans="1:7" x14ac:dyDescent="0.3">
      <c r="A527" s="88">
        <v>5511</v>
      </c>
      <c r="B527" s="81" t="s">
        <v>444</v>
      </c>
      <c r="C527" s="89">
        <v>0</v>
      </c>
      <c r="D527" s="89">
        <v>0</v>
      </c>
      <c r="E527" s="81"/>
      <c r="F527" s="81"/>
      <c r="G527" s="81"/>
    </row>
    <row r="528" spans="1:7" x14ac:dyDescent="0.3">
      <c r="A528" s="88">
        <v>5512</v>
      </c>
      <c r="B528" s="81" t="s">
        <v>445</v>
      </c>
      <c r="C528" s="89">
        <v>0</v>
      </c>
      <c r="D528" s="89">
        <v>0</v>
      </c>
      <c r="E528" s="81"/>
      <c r="F528" s="81"/>
      <c r="G528" s="81"/>
    </row>
    <row r="529" spans="1:7" x14ac:dyDescent="0.3">
      <c r="A529" s="88">
        <v>5513</v>
      </c>
      <c r="B529" s="81" t="s">
        <v>446</v>
      </c>
      <c r="C529" s="89">
        <v>0</v>
      </c>
      <c r="D529" s="89">
        <v>0</v>
      </c>
      <c r="E529" s="81"/>
      <c r="F529" s="81"/>
      <c r="G529" s="81"/>
    </row>
    <row r="530" spans="1:7" x14ac:dyDescent="0.3">
      <c r="A530" s="88">
        <v>5514</v>
      </c>
      <c r="B530" s="81" t="s">
        <v>447</v>
      </c>
      <c r="C530" s="89">
        <v>0</v>
      </c>
      <c r="D530" s="89">
        <v>0</v>
      </c>
      <c r="E530" s="81"/>
      <c r="F530" s="81"/>
      <c r="G530" s="81"/>
    </row>
    <row r="531" spans="1:7" x14ac:dyDescent="0.3">
      <c r="A531" s="88">
        <v>5515</v>
      </c>
      <c r="B531" s="81" t="s">
        <v>448</v>
      </c>
      <c r="C531" s="89">
        <v>0</v>
      </c>
      <c r="D531" s="89">
        <v>0</v>
      </c>
      <c r="E531" s="81"/>
      <c r="F531" s="81"/>
      <c r="G531" s="81"/>
    </row>
    <row r="532" spans="1:7" x14ac:dyDescent="0.3">
      <c r="A532" s="88">
        <v>5516</v>
      </c>
      <c r="B532" s="81" t="s">
        <v>449</v>
      </c>
      <c r="C532" s="89">
        <v>0</v>
      </c>
      <c r="D532" s="89">
        <v>0</v>
      </c>
      <c r="E532" s="81"/>
      <c r="F532" s="81"/>
      <c r="G532" s="81"/>
    </row>
    <row r="533" spans="1:7" x14ac:dyDescent="0.3">
      <c r="A533" s="88">
        <v>5517</v>
      </c>
      <c r="B533" s="81" t="s">
        <v>450</v>
      </c>
      <c r="C533" s="89">
        <v>0</v>
      </c>
      <c r="D533" s="89">
        <v>0</v>
      </c>
      <c r="E533" s="81"/>
      <c r="F533" s="81"/>
      <c r="G533" s="81"/>
    </row>
    <row r="534" spans="1:7" x14ac:dyDescent="0.3">
      <c r="A534" s="88">
        <v>5518</v>
      </c>
      <c r="B534" s="81" t="s">
        <v>451</v>
      </c>
      <c r="C534" s="89">
        <v>0</v>
      </c>
      <c r="D534" s="89">
        <v>0</v>
      </c>
      <c r="E534" s="81"/>
      <c r="F534" s="81"/>
      <c r="G534" s="81"/>
    </row>
    <row r="535" spans="1:7" x14ac:dyDescent="0.3">
      <c r="A535" s="88">
        <v>5520</v>
      </c>
      <c r="B535" s="81" t="s">
        <v>452</v>
      </c>
      <c r="C535" s="89">
        <v>0</v>
      </c>
      <c r="D535" s="89">
        <v>0</v>
      </c>
      <c r="E535" s="81"/>
      <c r="F535" s="81"/>
      <c r="G535" s="81"/>
    </row>
    <row r="536" spans="1:7" x14ac:dyDescent="0.3">
      <c r="A536" s="88">
        <v>5521</v>
      </c>
      <c r="B536" s="81" t="s">
        <v>453</v>
      </c>
      <c r="C536" s="89">
        <v>0</v>
      </c>
      <c r="D536" s="89">
        <v>0</v>
      </c>
      <c r="E536" s="81"/>
      <c r="F536" s="81"/>
      <c r="G536" s="81"/>
    </row>
    <row r="537" spans="1:7" x14ac:dyDescent="0.3">
      <c r="A537" s="88">
        <v>5522</v>
      </c>
      <c r="B537" s="81" t="s">
        <v>454</v>
      </c>
      <c r="C537" s="89">
        <v>0</v>
      </c>
      <c r="D537" s="89">
        <v>0</v>
      </c>
      <c r="E537" s="81"/>
      <c r="F537" s="81"/>
      <c r="G537" s="81"/>
    </row>
    <row r="538" spans="1:7" x14ac:dyDescent="0.3">
      <c r="A538" s="88">
        <v>5530</v>
      </c>
      <c r="B538" s="81" t="s">
        <v>455</v>
      </c>
      <c r="C538" s="89">
        <v>0</v>
      </c>
      <c r="D538" s="89">
        <v>0</v>
      </c>
      <c r="E538" s="81"/>
      <c r="F538" s="81"/>
      <c r="G538" s="81"/>
    </row>
    <row r="539" spans="1:7" x14ac:dyDescent="0.3">
      <c r="A539" s="88">
        <v>5531</v>
      </c>
      <c r="B539" s="81" t="s">
        <v>456</v>
      </c>
      <c r="C539" s="89">
        <v>0</v>
      </c>
      <c r="D539" s="89">
        <v>0</v>
      </c>
      <c r="E539" s="81"/>
      <c r="F539" s="81"/>
      <c r="G539" s="81"/>
    </row>
    <row r="540" spans="1:7" x14ac:dyDescent="0.3">
      <c r="A540" s="88">
        <v>5532</v>
      </c>
      <c r="B540" s="81" t="s">
        <v>457</v>
      </c>
      <c r="C540" s="89">
        <v>0</v>
      </c>
      <c r="D540" s="89">
        <v>0</v>
      </c>
      <c r="E540" s="81"/>
      <c r="F540" s="81"/>
      <c r="G540" s="81"/>
    </row>
    <row r="541" spans="1:7" x14ac:dyDescent="0.3">
      <c r="A541" s="88">
        <v>5533</v>
      </c>
      <c r="B541" s="81" t="s">
        <v>458</v>
      </c>
      <c r="C541" s="89">
        <v>0</v>
      </c>
      <c r="D541" s="89">
        <v>0</v>
      </c>
      <c r="E541" s="96" t="s">
        <v>178</v>
      </c>
      <c r="F541" s="81"/>
      <c r="G541" s="81"/>
    </row>
    <row r="542" spans="1:7" x14ac:dyDescent="0.3">
      <c r="A542" s="88">
        <v>5534</v>
      </c>
      <c r="B542" s="81" t="s">
        <v>459</v>
      </c>
      <c r="C542" s="89">
        <v>0</v>
      </c>
      <c r="D542" s="89">
        <v>0</v>
      </c>
      <c r="E542" s="81"/>
      <c r="F542" s="81"/>
      <c r="G542" s="81"/>
    </row>
    <row r="543" spans="1:7" x14ac:dyDescent="0.3">
      <c r="A543" s="88">
        <v>5535</v>
      </c>
      <c r="B543" s="81" t="s">
        <v>460</v>
      </c>
      <c r="C543" s="89">
        <v>0</v>
      </c>
      <c r="D543" s="89">
        <v>0</v>
      </c>
      <c r="E543" s="81"/>
      <c r="F543" s="81"/>
      <c r="G543" s="81"/>
    </row>
    <row r="544" spans="1:7" x14ac:dyDescent="0.3">
      <c r="A544" s="88">
        <v>5540</v>
      </c>
      <c r="B544" s="81" t="s">
        <v>461</v>
      </c>
      <c r="C544" s="89">
        <v>0</v>
      </c>
      <c r="D544" s="89">
        <v>0</v>
      </c>
      <c r="E544" s="81"/>
      <c r="F544" s="81"/>
      <c r="G544" s="81"/>
    </row>
    <row r="545" spans="1:7" x14ac:dyDescent="0.3">
      <c r="A545" s="88">
        <v>5541</v>
      </c>
      <c r="B545" s="81" t="s">
        <v>461</v>
      </c>
      <c r="C545" s="89">
        <v>0</v>
      </c>
      <c r="D545" s="89">
        <v>0</v>
      </c>
      <c r="E545" s="81"/>
      <c r="F545" s="81"/>
      <c r="G545" s="81"/>
    </row>
    <row r="546" spans="1:7" x14ac:dyDescent="0.3">
      <c r="A546" s="88">
        <v>5550</v>
      </c>
      <c r="B546" s="81" t="s">
        <v>462</v>
      </c>
      <c r="C546" s="89">
        <v>0</v>
      </c>
      <c r="D546" s="89">
        <v>0</v>
      </c>
      <c r="E546" s="81"/>
      <c r="F546" s="81"/>
      <c r="G546" s="81"/>
    </row>
    <row r="547" spans="1:7" x14ac:dyDescent="0.3">
      <c r="A547" s="88">
        <v>5551</v>
      </c>
      <c r="B547" s="81" t="s">
        <v>462</v>
      </c>
      <c r="C547" s="89">
        <v>0</v>
      </c>
      <c r="D547" s="89">
        <v>0</v>
      </c>
      <c r="E547" s="81"/>
      <c r="F547" s="81"/>
      <c r="G547" s="81"/>
    </row>
    <row r="548" spans="1:7" x14ac:dyDescent="0.3">
      <c r="A548" s="88">
        <v>5590</v>
      </c>
      <c r="B548" s="81" t="s">
        <v>463</v>
      </c>
      <c r="C548" s="89">
        <v>0</v>
      </c>
      <c r="D548" s="89">
        <v>0</v>
      </c>
      <c r="E548" s="81"/>
      <c r="F548" s="81"/>
      <c r="G548" s="81"/>
    </row>
    <row r="549" spans="1:7" x14ac:dyDescent="0.3">
      <c r="A549" s="88">
        <v>5591</v>
      </c>
      <c r="B549" s="81" t="s">
        <v>464</v>
      </c>
      <c r="C549" s="89">
        <v>0</v>
      </c>
      <c r="D549" s="89">
        <v>0</v>
      </c>
      <c r="E549" s="81"/>
      <c r="F549" s="81"/>
      <c r="G549" s="81"/>
    </row>
    <row r="550" spans="1:7" x14ac:dyDescent="0.3">
      <c r="A550" s="88">
        <v>5592</v>
      </c>
      <c r="B550" s="81" t="s">
        <v>465</v>
      </c>
      <c r="C550" s="89">
        <v>0</v>
      </c>
      <c r="D550" s="89">
        <v>0</v>
      </c>
      <c r="E550" s="81"/>
      <c r="F550" s="81"/>
      <c r="G550" s="81"/>
    </row>
    <row r="551" spans="1:7" x14ac:dyDescent="0.3">
      <c r="A551" s="88">
        <v>5593</v>
      </c>
      <c r="B551" s="81" t="s">
        <v>466</v>
      </c>
      <c r="C551" s="89">
        <v>0</v>
      </c>
      <c r="D551" s="89">
        <v>0</v>
      </c>
      <c r="E551" s="81"/>
      <c r="F551" s="81"/>
      <c r="G551" s="81"/>
    </row>
    <row r="552" spans="1:7" x14ac:dyDescent="0.3">
      <c r="A552" s="88">
        <v>5594</v>
      </c>
      <c r="B552" s="81" t="s">
        <v>510</v>
      </c>
      <c r="C552" s="89">
        <v>0</v>
      </c>
      <c r="D552" s="89">
        <v>0</v>
      </c>
      <c r="E552" s="81"/>
      <c r="F552" s="81"/>
      <c r="G552" s="81"/>
    </row>
    <row r="553" spans="1:7" x14ac:dyDescent="0.3">
      <c r="A553" s="88">
        <v>5595</v>
      </c>
      <c r="B553" s="81" t="s">
        <v>468</v>
      </c>
      <c r="C553" s="89">
        <v>0</v>
      </c>
      <c r="D553" s="89">
        <v>0</v>
      </c>
      <c r="E553" s="81"/>
      <c r="F553" s="81"/>
      <c r="G553" s="81"/>
    </row>
    <row r="554" spans="1:7" x14ac:dyDescent="0.3">
      <c r="A554" s="88">
        <v>5596</v>
      </c>
      <c r="B554" s="81" t="s">
        <v>357</v>
      </c>
      <c r="C554" s="89">
        <v>0</v>
      </c>
      <c r="D554" s="89">
        <v>0</v>
      </c>
      <c r="E554" s="81"/>
      <c r="F554" s="81"/>
      <c r="G554" s="81"/>
    </row>
    <row r="555" spans="1:7" x14ac:dyDescent="0.3">
      <c r="A555" s="88">
        <v>5597</v>
      </c>
      <c r="B555" s="81" t="s">
        <v>469</v>
      </c>
      <c r="C555" s="89">
        <v>0</v>
      </c>
      <c r="D555" s="89">
        <v>0</v>
      </c>
      <c r="E555" s="81"/>
      <c r="F555" s="81"/>
      <c r="G555" s="81"/>
    </row>
    <row r="556" spans="1:7" x14ac:dyDescent="0.3">
      <c r="A556" s="88">
        <v>5599</v>
      </c>
      <c r="B556" s="81" t="s">
        <v>471</v>
      </c>
      <c r="C556" s="89">
        <v>0</v>
      </c>
      <c r="D556" s="89">
        <v>0</v>
      </c>
      <c r="E556" s="81"/>
      <c r="F556" s="81"/>
      <c r="G556" s="81"/>
    </row>
    <row r="557" spans="1:7" x14ac:dyDescent="0.3">
      <c r="A557" s="88">
        <v>5600</v>
      </c>
      <c r="B557" s="81" t="s">
        <v>472</v>
      </c>
      <c r="C557" s="89">
        <v>0</v>
      </c>
      <c r="D557" s="89">
        <v>0</v>
      </c>
      <c r="E557" s="81"/>
      <c r="F557" s="81"/>
      <c r="G557" s="81"/>
    </row>
    <row r="558" spans="1:7" x14ac:dyDescent="0.3">
      <c r="A558" s="88">
        <v>5610</v>
      </c>
      <c r="B558" s="81" t="s">
        <v>473</v>
      </c>
      <c r="C558" s="89">
        <v>0</v>
      </c>
      <c r="D558" s="89">
        <v>0</v>
      </c>
      <c r="E558" s="81"/>
      <c r="F558" s="81"/>
      <c r="G558" s="81"/>
    </row>
    <row r="559" spans="1:7" x14ac:dyDescent="0.3">
      <c r="A559" s="88">
        <v>5611</v>
      </c>
      <c r="B559" s="81" t="s">
        <v>474</v>
      </c>
      <c r="C559" s="89">
        <v>0</v>
      </c>
      <c r="D559" s="89">
        <v>0</v>
      </c>
      <c r="E559" s="81"/>
      <c r="F559" s="81"/>
      <c r="G559" s="81"/>
    </row>
    <row r="560" spans="1:7" x14ac:dyDescent="0.3">
      <c r="A560" s="81"/>
      <c r="B560" s="81"/>
      <c r="C560" s="93"/>
      <c r="D560" s="93"/>
      <c r="E560" s="81"/>
      <c r="F560" s="81"/>
      <c r="G560" s="81"/>
    </row>
    <row r="563" spans="1:3" ht="39.75" customHeight="1" x14ac:dyDescent="0.3">
      <c r="A563" s="97" t="s">
        <v>511</v>
      </c>
      <c r="B563" s="98"/>
      <c r="C563" s="99"/>
    </row>
    <row r="564" spans="1:3" x14ac:dyDescent="0.3">
      <c r="A564" s="100" t="s">
        <v>512</v>
      </c>
      <c r="B564" s="101"/>
      <c r="C564" s="102"/>
    </row>
    <row r="565" spans="1:3" x14ac:dyDescent="0.3">
      <c r="A565" s="100" t="s">
        <v>5</v>
      </c>
      <c r="B565" s="101"/>
      <c r="C565" s="102"/>
    </row>
    <row r="566" spans="1:3" x14ac:dyDescent="0.3">
      <c r="A566" s="103" t="s">
        <v>513</v>
      </c>
      <c r="B566" s="104"/>
      <c r="C566" s="105"/>
    </row>
    <row r="567" spans="1:3" x14ac:dyDescent="0.3">
      <c r="A567" s="106" t="s">
        <v>514</v>
      </c>
      <c r="B567" s="106"/>
      <c r="C567" s="107">
        <f>+[1]EAI!F17</f>
        <v>9939185.6300000008</v>
      </c>
    </row>
    <row r="568" spans="1:3" x14ac:dyDescent="0.3">
      <c r="A568" s="108"/>
      <c r="B568" s="109"/>
      <c r="C568" s="110"/>
    </row>
    <row r="569" spans="1:3" x14ac:dyDescent="0.3">
      <c r="A569" s="111" t="s">
        <v>515</v>
      </c>
      <c r="B569" s="111"/>
      <c r="C569" s="112">
        <f>SUM(C570:C575)</f>
        <v>0</v>
      </c>
    </row>
    <row r="570" spans="1:3" x14ac:dyDescent="0.3">
      <c r="A570" s="113" t="s">
        <v>516</v>
      </c>
      <c r="B570" s="114" t="s">
        <v>342</v>
      </c>
      <c r="C570" s="115">
        <v>0</v>
      </c>
    </row>
    <row r="571" spans="1:3" x14ac:dyDescent="0.3">
      <c r="A571" s="116" t="s">
        <v>517</v>
      </c>
      <c r="B571" s="117" t="s">
        <v>518</v>
      </c>
      <c r="C571" s="115">
        <v>0</v>
      </c>
    </row>
    <row r="572" spans="1:3" x14ac:dyDescent="0.3">
      <c r="A572" s="116" t="s">
        <v>519</v>
      </c>
      <c r="B572" s="117" t="s">
        <v>351</v>
      </c>
      <c r="C572" s="115">
        <v>0</v>
      </c>
    </row>
    <row r="573" spans="1:3" x14ac:dyDescent="0.3">
      <c r="A573" s="116" t="s">
        <v>520</v>
      </c>
      <c r="B573" s="117" t="s">
        <v>352</v>
      </c>
      <c r="C573" s="115">
        <v>0</v>
      </c>
    </row>
    <row r="574" spans="1:3" x14ac:dyDescent="0.3">
      <c r="A574" s="116" t="s">
        <v>521</v>
      </c>
      <c r="B574" s="117" t="s">
        <v>353</v>
      </c>
      <c r="C574" s="115">
        <v>0</v>
      </c>
    </row>
    <row r="575" spans="1:3" x14ac:dyDescent="0.3">
      <c r="A575" s="118" t="s">
        <v>522</v>
      </c>
      <c r="B575" s="119" t="s">
        <v>523</v>
      </c>
      <c r="C575" s="115">
        <v>0</v>
      </c>
    </row>
    <row r="576" spans="1:3" x14ac:dyDescent="0.3">
      <c r="A576" s="108"/>
      <c r="B576" s="120"/>
      <c r="C576" s="121"/>
    </row>
    <row r="577" spans="1:4" x14ac:dyDescent="0.3">
      <c r="A577" s="111" t="s">
        <v>524</v>
      </c>
      <c r="B577" s="109"/>
      <c r="C577" s="112">
        <f>SUM(C578:C580)</f>
        <v>91807.8</v>
      </c>
    </row>
    <row r="578" spans="1:4" x14ac:dyDescent="0.3">
      <c r="A578" s="122">
        <v>3.1</v>
      </c>
      <c r="B578" s="117" t="s">
        <v>525</v>
      </c>
      <c r="C578" s="115">
        <v>0</v>
      </c>
    </row>
    <row r="579" spans="1:4" x14ac:dyDescent="0.3">
      <c r="A579" s="123">
        <v>3.2</v>
      </c>
      <c r="B579" s="117" t="s">
        <v>526</v>
      </c>
      <c r="C579" s="115">
        <v>0</v>
      </c>
    </row>
    <row r="580" spans="1:4" x14ac:dyDescent="0.3">
      <c r="A580" s="123">
        <v>3.3</v>
      </c>
      <c r="B580" s="119" t="s">
        <v>527</v>
      </c>
      <c r="C580" s="124">
        <f>91807.8</f>
        <v>91807.8</v>
      </c>
    </row>
    <row r="581" spans="1:4" x14ac:dyDescent="0.3">
      <c r="A581" s="108"/>
      <c r="B581" s="125"/>
      <c r="C581" s="126"/>
    </row>
    <row r="582" spans="1:4" x14ac:dyDescent="0.3">
      <c r="A582" s="127" t="s">
        <v>528</v>
      </c>
      <c r="B582" s="127"/>
      <c r="C582" s="107">
        <f>C567+C569-C577</f>
        <v>9847377.8300000001</v>
      </c>
      <c r="D582" s="128">
        <f>C582-9847377.83</f>
        <v>0</v>
      </c>
    </row>
    <row r="583" spans="1:4" x14ac:dyDescent="0.3">
      <c r="A583" s="108"/>
      <c r="B583" s="108"/>
      <c r="C583" s="129"/>
    </row>
    <row r="584" spans="1:4" x14ac:dyDescent="0.3">
      <c r="A584" s="108"/>
      <c r="B584" s="108"/>
      <c r="C584" s="108"/>
    </row>
    <row r="585" spans="1:4" ht="52.5" customHeight="1" x14ac:dyDescent="0.3">
      <c r="A585" s="130" t="str">
        <f>+A563</f>
        <v>CUENTA PÚBLICA 2020
FIDEICOMISO DEL PROGRAMA DE REFORESTACION Y PROTECCION A ZONAS REFORESTADAS 11226‐06‐11  &lt;&lt;FIFORES&gt;&gt;</v>
      </c>
      <c r="B585" s="131"/>
      <c r="C585" s="132"/>
    </row>
    <row r="586" spans="1:4" x14ac:dyDescent="0.3">
      <c r="A586" s="133" t="s">
        <v>529</v>
      </c>
      <c r="B586" s="134"/>
      <c r="C586" s="135"/>
    </row>
    <row r="587" spans="1:4" x14ac:dyDescent="0.3">
      <c r="A587" s="133" t="str">
        <f>+A565</f>
        <v>Correspondiente del 01 de enero al 31 de diciembre de 2020</v>
      </c>
      <c r="B587" s="134"/>
      <c r="C587" s="135"/>
    </row>
    <row r="588" spans="1:4" x14ac:dyDescent="0.3">
      <c r="A588" s="103" t="s">
        <v>513</v>
      </c>
      <c r="B588" s="104"/>
      <c r="C588" s="105"/>
    </row>
    <row r="589" spans="1:4" x14ac:dyDescent="0.3">
      <c r="A589" s="136" t="s">
        <v>530</v>
      </c>
      <c r="B589" s="106"/>
      <c r="C589" s="137">
        <v>12966220.119999999</v>
      </c>
    </row>
    <row r="590" spans="1:4" x14ac:dyDescent="0.3">
      <c r="A590" s="138"/>
      <c r="B590" s="109"/>
      <c r="C590" s="110"/>
    </row>
    <row r="591" spans="1:4" x14ac:dyDescent="0.3">
      <c r="A591" s="111" t="s">
        <v>531</v>
      </c>
      <c r="B591" s="139"/>
      <c r="C591" s="140">
        <f>SUM(C592:C612)</f>
        <v>0</v>
      </c>
    </row>
    <row r="592" spans="1:4" x14ac:dyDescent="0.3">
      <c r="A592" s="141">
        <v>2.1</v>
      </c>
      <c r="B592" s="142" t="s">
        <v>373</v>
      </c>
      <c r="C592" s="143">
        <v>0</v>
      </c>
    </row>
    <row r="593" spans="1:3" x14ac:dyDescent="0.3">
      <c r="A593" s="141">
        <v>2.2000000000000002</v>
      </c>
      <c r="B593" s="142" t="s">
        <v>370</v>
      </c>
      <c r="C593" s="143">
        <v>0</v>
      </c>
    </row>
    <row r="594" spans="1:3" x14ac:dyDescent="0.3">
      <c r="A594" s="144">
        <v>2.2999999999999998</v>
      </c>
      <c r="B594" s="145" t="s">
        <v>205</v>
      </c>
      <c r="C594" s="143">
        <v>0</v>
      </c>
    </row>
    <row r="595" spans="1:3" x14ac:dyDescent="0.3">
      <c r="A595" s="144">
        <v>2.4</v>
      </c>
      <c r="B595" s="145" t="s">
        <v>206</v>
      </c>
      <c r="C595" s="143">
        <v>0</v>
      </c>
    </row>
    <row r="596" spans="1:3" x14ac:dyDescent="0.3">
      <c r="A596" s="144">
        <v>2.5</v>
      </c>
      <c r="B596" s="145" t="s">
        <v>207</v>
      </c>
      <c r="C596" s="143">
        <v>0</v>
      </c>
    </row>
    <row r="597" spans="1:3" x14ac:dyDescent="0.3">
      <c r="A597" s="144">
        <v>2.6</v>
      </c>
      <c r="B597" s="145" t="s">
        <v>208</v>
      </c>
      <c r="C597" s="143">
        <v>0</v>
      </c>
    </row>
    <row r="598" spans="1:3" x14ac:dyDescent="0.3">
      <c r="A598" s="144">
        <v>2.7</v>
      </c>
      <c r="B598" s="145" t="s">
        <v>209</v>
      </c>
      <c r="C598" s="143">
        <v>0</v>
      </c>
    </row>
    <row r="599" spans="1:3" x14ac:dyDescent="0.3">
      <c r="A599" s="144">
        <v>2.8</v>
      </c>
      <c r="B599" s="145" t="s">
        <v>210</v>
      </c>
      <c r="C599" s="143">
        <v>0</v>
      </c>
    </row>
    <row r="600" spans="1:3" x14ac:dyDescent="0.3">
      <c r="A600" s="144">
        <v>2.9</v>
      </c>
      <c r="B600" s="145" t="s">
        <v>212</v>
      </c>
      <c r="C600" s="143">
        <v>0</v>
      </c>
    </row>
    <row r="601" spans="1:3" x14ac:dyDescent="0.3">
      <c r="A601" s="144" t="s">
        <v>532</v>
      </c>
      <c r="B601" s="145" t="s">
        <v>533</v>
      </c>
      <c r="C601" s="143">
        <v>0</v>
      </c>
    </row>
    <row r="602" spans="1:3" x14ac:dyDescent="0.3">
      <c r="A602" s="144" t="s">
        <v>534</v>
      </c>
      <c r="B602" s="145" t="s">
        <v>216</v>
      </c>
      <c r="C602" s="143">
        <v>0</v>
      </c>
    </row>
    <row r="603" spans="1:3" x14ac:dyDescent="0.3">
      <c r="A603" s="144" t="s">
        <v>535</v>
      </c>
      <c r="B603" s="145" t="s">
        <v>536</v>
      </c>
      <c r="C603" s="143">
        <v>0</v>
      </c>
    </row>
    <row r="604" spans="1:3" x14ac:dyDescent="0.3">
      <c r="A604" s="144" t="s">
        <v>537</v>
      </c>
      <c r="B604" s="145" t="s">
        <v>538</v>
      </c>
      <c r="C604" s="143">
        <v>0</v>
      </c>
    </row>
    <row r="605" spans="1:3" x14ac:dyDescent="0.3">
      <c r="A605" s="144" t="s">
        <v>539</v>
      </c>
      <c r="B605" s="145" t="s">
        <v>540</v>
      </c>
      <c r="C605" s="143">
        <v>0</v>
      </c>
    </row>
    <row r="606" spans="1:3" x14ac:dyDescent="0.3">
      <c r="A606" s="144" t="s">
        <v>541</v>
      </c>
      <c r="B606" s="145" t="s">
        <v>542</v>
      </c>
      <c r="C606" s="143">
        <v>0</v>
      </c>
    </row>
    <row r="607" spans="1:3" x14ac:dyDescent="0.3">
      <c r="A607" s="144" t="s">
        <v>543</v>
      </c>
      <c r="B607" s="145" t="s">
        <v>544</v>
      </c>
      <c r="C607" s="143">
        <v>0</v>
      </c>
    </row>
    <row r="608" spans="1:3" x14ac:dyDescent="0.3">
      <c r="A608" s="144" t="s">
        <v>545</v>
      </c>
      <c r="B608" s="145" t="s">
        <v>546</v>
      </c>
      <c r="C608" s="143">
        <v>0</v>
      </c>
    </row>
    <row r="609" spans="1:5" x14ac:dyDescent="0.3">
      <c r="A609" s="144" t="s">
        <v>547</v>
      </c>
      <c r="B609" s="145" t="s">
        <v>548</v>
      </c>
      <c r="C609" s="143">
        <v>0</v>
      </c>
    </row>
    <row r="610" spans="1:5" x14ac:dyDescent="0.3">
      <c r="A610" s="144" t="s">
        <v>549</v>
      </c>
      <c r="B610" s="145" t="s">
        <v>550</v>
      </c>
      <c r="C610" s="143">
        <v>0</v>
      </c>
    </row>
    <row r="611" spans="1:5" x14ac:dyDescent="0.3">
      <c r="A611" s="144" t="s">
        <v>551</v>
      </c>
      <c r="B611" s="145" t="s">
        <v>552</v>
      </c>
      <c r="C611" s="143">
        <v>0</v>
      </c>
    </row>
    <row r="612" spans="1:5" x14ac:dyDescent="0.3">
      <c r="A612" s="144" t="s">
        <v>553</v>
      </c>
      <c r="B612" s="142" t="s">
        <v>554</v>
      </c>
      <c r="C612" s="143">
        <v>0</v>
      </c>
    </row>
    <row r="613" spans="1:5" x14ac:dyDescent="0.3">
      <c r="A613" s="146"/>
      <c r="B613" s="147"/>
      <c r="C613" s="148"/>
    </row>
    <row r="614" spans="1:5" x14ac:dyDescent="0.3">
      <c r="A614" s="149" t="s">
        <v>555</v>
      </c>
      <c r="B614" s="150"/>
      <c r="C614" s="151">
        <f>SUM(C615:C621)</f>
        <v>273259.56</v>
      </c>
    </row>
    <row r="615" spans="1:5" x14ac:dyDescent="0.3">
      <c r="A615" s="144" t="s">
        <v>556</v>
      </c>
      <c r="B615" s="145" t="s">
        <v>443</v>
      </c>
      <c r="C615" s="143">
        <v>0</v>
      </c>
    </row>
    <row r="616" spans="1:5" x14ac:dyDescent="0.3">
      <c r="A616" s="144" t="s">
        <v>557</v>
      </c>
      <c r="B616" s="145" t="s">
        <v>452</v>
      </c>
      <c r="C616" s="143">
        <f>+[2]NG!$C$614</f>
        <v>273259.56</v>
      </c>
      <c r="D616" s="152"/>
      <c r="E616" s="153"/>
    </row>
    <row r="617" spans="1:5" x14ac:dyDescent="0.3">
      <c r="A617" s="144" t="s">
        <v>558</v>
      </c>
      <c r="B617" s="145" t="s">
        <v>455</v>
      </c>
      <c r="C617" s="143">
        <v>0</v>
      </c>
    </row>
    <row r="618" spans="1:5" x14ac:dyDescent="0.3">
      <c r="A618" s="144" t="s">
        <v>559</v>
      </c>
      <c r="B618" s="145" t="s">
        <v>560</v>
      </c>
      <c r="C618" s="143">
        <v>0</v>
      </c>
    </row>
    <row r="619" spans="1:5" x14ac:dyDescent="0.3">
      <c r="A619" s="144" t="s">
        <v>561</v>
      </c>
      <c r="B619" s="145" t="s">
        <v>562</v>
      </c>
      <c r="C619" s="143">
        <v>0</v>
      </c>
    </row>
    <row r="620" spans="1:5" x14ac:dyDescent="0.3">
      <c r="A620" s="144" t="s">
        <v>563</v>
      </c>
      <c r="B620" s="145" t="s">
        <v>463</v>
      </c>
      <c r="C620" s="143">
        <v>0</v>
      </c>
    </row>
    <row r="621" spans="1:5" x14ac:dyDescent="0.3">
      <c r="A621" s="144" t="s">
        <v>564</v>
      </c>
      <c r="B621" s="142" t="s">
        <v>565</v>
      </c>
      <c r="C621" s="154">
        <v>0</v>
      </c>
      <c r="D621" s="155"/>
    </row>
    <row r="622" spans="1:5" x14ac:dyDescent="0.3">
      <c r="A622" s="138"/>
      <c r="B622" s="156"/>
      <c r="C622" s="157"/>
      <c r="D622" s="155"/>
    </row>
    <row r="623" spans="1:5" x14ac:dyDescent="0.3">
      <c r="A623" s="158" t="s">
        <v>566</v>
      </c>
      <c r="B623" s="106"/>
      <c r="C623" s="159">
        <f>C589-C591+C614</f>
        <v>13239479.68</v>
      </c>
      <c r="D623" s="160">
        <f>C623-13239479.68</f>
        <v>0</v>
      </c>
    </row>
    <row r="624" spans="1:5" x14ac:dyDescent="0.3">
      <c r="C624" s="90"/>
      <c r="D624" s="155"/>
    </row>
    <row r="625" spans="1:10" x14ac:dyDescent="0.3">
      <c r="C625" s="90"/>
      <c r="D625" s="155"/>
    </row>
    <row r="626" spans="1:10" ht="41.25" customHeight="1" x14ac:dyDescent="0.3">
      <c r="A626" s="161" t="s">
        <v>567</v>
      </c>
      <c r="B626" s="162"/>
      <c r="C626" s="162"/>
      <c r="D626" s="162"/>
      <c r="E626" s="162"/>
      <c r="F626" s="162"/>
      <c r="G626" s="163"/>
      <c r="H626" s="163"/>
      <c r="I626" s="163"/>
      <c r="J626" s="164"/>
    </row>
    <row r="627" spans="1:10" x14ac:dyDescent="0.3">
      <c r="A627" s="165" t="s">
        <v>568</v>
      </c>
      <c r="B627" s="166"/>
      <c r="C627" s="166"/>
      <c r="D627" s="166"/>
      <c r="E627" s="166"/>
      <c r="F627" s="166"/>
      <c r="G627" s="167"/>
      <c r="H627" s="167"/>
      <c r="I627" s="167"/>
      <c r="J627" s="168"/>
    </row>
    <row r="628" spans="1:10" x14ac:dyDescent="0.3">
      <c r="A628" s="169" t="s">
        <v>5</v>
      </c>
      <c r="B628" s="170"/>
      <c r="C628" s="170"/>
      <c r="D628" s="170"/>
      <c r="E628" s="170"/>
      <c r="F628" s="170"/>
      <c r="G628" s="171"/>
      <c r="H628" s="171"/>
      <c r="I628" s="171"/>
      <c r="J628" s="172"/>
    </row>
    <row r="629" spans="1:10" x14ac:dyDescent="0.3">
      <c r="A629" s="83" t="s">
        <v>70</v>
      </c>
      <c r="B629" s="84"/>
      <c r="C629" s="84"/>
      <c r="D629" s="84"/>
      <c r="E629" s="84"/>
      <c r="F629" s="84"/>
      <c r="G629" s="84"/>
      <c r="H629" s="84"/>
      <c r="I629" s="84"/>
      <c r="J629" s="84"/>
    </row>
    <row r="630" spans="1:10" x14ac:dyDescent="0.3">
      <c r="A630" s="81"/>
      <c r="B630" s="81"/>
      <c r="C630" s="81"/>
      <c r="D630" s="81"/>
      <c r="E630" s="81"/>
      <c r="F630" s="81"/>
      <c r="G630" s="81"/>
      <c r="H630" s="81"/>
      <c r="I630" s="81"/>
      <c r="J630" s="81"/>
    </row>
    <row r="631" spans="1:10" x14ac:dyDescent="0.3">
      <c r="A631" s="81"/>
      <c r="B631" s="81"/>
      <c r="C631" s="81"/>
      <c r="D631" s="81"/>
      <c r="E631" s="81"/>
      <c r="F631" s="81"/>
      <c r="G631" s="81"/>
      <c r="H631" s="81"/>
      <c r="I631" s="81"/>
      <c r="J631" s="81"/>
    </row>
    <row r="632" spans="1:10" ht="24.9" x14ac:dyDescent="0.3">
      <c r="A632" s="86" t="s">
        <v>72</v>
      </c>
      <c r="B632" s="86" t="s">
        <v>569</v>
      </c>
      <c r="C632" s="173" t="s">
        <v>498</v>
      </c>
      <c r="D632" s="173" t="s">
        <v>570</v>
      </c>
      <c r="E632" s="173" t="s">
        <v>571</v>
      </c>
      <c r="F632" s="173" t="s">
        <v>497</v>
      </c>
      <c r="G632" s="173" t="s">
        <v>572</v>
      </c>
      <c r="H632" s="86" t="s">
        <v>573</v>
      </c>
      <c r="I632" s="86" t="s">
        <v>574</v>
      </c>
      <c r="J632" s="173" t="s">
        <v>575</v>
      </c>
    </row>
    <row r="633" spans="1:10" x14ac:dyDescent="0.3">
      <c r="A633" s="174">
        <v>7000</v>
      </c>
      <c r="B633" s="96" t="s">
        <v>576</v>
      </c>
      <c r="C633" s="96"/>
      <c r="D633" s="96"/>
      <c r="E633" s="96"/>
      <c r="F633" s="96"/>
      <c r="G633" s="96"/>
      <c r="H633" s="96"/>
      <c r="I633" s="96"/>
      <c r="J633" s="96"/>
    </row>
    <row r="634" spans="1:10" x14ac:dyDescent="0.3">
      <c r="A634" s="81">
        <v>7110</v>
      </c>
      <c r="B634" s="81" t="s">
        <v>572</v>
      </c>
      <c r="C634" s="93">
        <v>0</v>
      </c>
      <c r="D634" s="93">
        <v>0</v>
      </c>
      <c r="E634" s="93">
        <v>0</v>
      </c>
      <c r="F634" s="93">
        <v>0</v>
      </c>
      <c r="G634" s="81">
        <v>0</v>
      </c>
      <c r="H634" s="81"/>
      <c r="I634" s="81"/>
      <c r="J634" s="81"/>
    </row>
    <row r="635" spans="1:10" x14ac:dyDescent="0.3">
      <c r="A635" s="81">
        <v>7120</v>
      </c>
      <c r="B635" s="81" t="s">
        <v>577</v>
      </c>
      <c r="C635" s="93">
        <v>0</v>
      </c>
      <c r="D635" s="93">
        <v>0</v>
      </c>
      <c r="E635" s="93">
        <v>0</v>
      </c>
      <c r="F635" s="93">
        <v>0</v>
      </c>
      <c r="G635" s="81">
        <v>0</v>
      </c>
      <c r="H635" s="81"/>
      <c r="I635" s="81"/>
      <c r="J635" s="81"/>
    </row>
    <row r="636" spans="1:10" x14ac:dyDescent="0.3">
      <c r="A636" s="81">
        <v>7130</v>
      </c>
      <c r="B636" s="81" t="s">
        <v>578</v>
      </c>
      <c r="C636" s="93">
        <v>0</v>
      </c>
      <c r="D636" s="93">
        <v>0</v>
      </c>
      <c r="E636" s="93">
        <v>0</v>
      </c>
      <c r="F636" s="93">
        <v>0</v>
      </c>
      <c r="G636" s="81">
        <v>0</v>
      </c>
      <c r="H636" s="81"/>
      <c r="I636" s="81"/>
      <c r="J636" s="81"/>
    </row>
    <row r="637" spans="1:10" x14ac:dyDescent="0.3">
      <c r="A637" s="81">
        <v>7140</v>
      </c>
      <c r="B637" s="81" t="s">
        <v>579</v>
      </c>
      <c r="C637" s="93">
        <v>0</v>
      </c>
      <c r="D637" s="93">
        <v>0</v>
      </c>
      <c r="E637" s="93">
        <v>0</v>
      </c>
      <c r="F637" s="93">
        <v>0</v>
      </c>
      <c r="G637" s="81">
        <v>0</v>
      </c>
      <c r="H637" s="81"/>
      <c r="I637" s="81"/>
      <c r="J637" s="81"/>
    </row>
    <row r="638" spans="1:10" x14ac:dyDescent="0.3">
      <c r="A638" s="81">
        <v>7150</v>
      </c>
      <c r="B638" s="81" t="s">
        <v>580</v>
      </c>
      <c r="C638" s="93">
        <v>0</v>
      </c>
      <c r="D638" s="93">
        <v>0</v>
      </c>
      <c r="E638" s="93">
        <v>0</v>
      </c>
      <c r="F638" s="93">
        <v>0</v>
      </c>
      <c r="G638" s="81">
        <v>0</v>
      </c>
      <c r="H638" s="81"/>
      <c r="I638" s="81"/>
      <c r="J638" s="81"/>
    </row>
    <row r="639" spans="1:10" x14ac:dyDescent="0.3">
      <c r="A639" s="81">
        <v>7160</v>
      </c>
      <c r="B639" s="81" t="s">
        <v>581</v>
      </c>
      <c r="C639" s="93">
        <v>0</v>
      </c>
      <c r="D639" s="93">
        <v>0</v>
      </c>
      <c r="E639" s="93">
        <v>0</v>
      </c>
      <c r="F639" s="93">
        <v>0</v>
      </c>
      <c r="G639" s="81">
        <v>0</v>
      </c>
      <c r="H639" s="81"/>
      <c r="I639" s="81"/>
      <c r="J639" s="81"/>
    </row>
    <row r="640" spans="1:10" x14ac:dyDescent="0.3">
      <c r="A640" s="81">
        <v>7210</v>
      </c>
      <c r="B640" s="81" t="s">
        <v>582</v>
      </c>
      <c r="C640" s="93">
        <v>0</v>
      </c>
      <c r="D640" s="93">
        <v>0</v>
      </c>
      <c r="E640" s="93">
        <v>0</v>
      </c>
      <c r="F640" s="93">
        <v>0</v>
      </c>
      <c r="G640" s="81">
        <v>0</v>
      </c>
      <c r="H640" s="81"/>
      <c r="I640" s="81"/>
      <c r="J640" s="81"/>
    </row>
    <row r="641" spans="1:10" x14ac:dyDescent="0.3">
      <c r="A641" s="81">
        <v>7220</v>
      </c>
      <c r="B641" s="81" t="s">
        <v>583</v>
      </c>
      <c r="C641" s="93">
        <v>0</v>
      </c>
      <c r="D641" s="93">
        <v>0</v>
      </c>
      <c r="E641" s="93">
        <v>0</v>
      </c>
      <c r="F641" s="93">
        <v>0</v>
      </c>
      <c r="G641" s="81">
        <v>0</v>
      </c>
      <c r="H641" s="81"/>
      <c r="I641" s="81"/>
      <c r="J641" s="81"/>
    </row>
    <row r="642" spans="1:10" x14ac:dyDescent="0.3">
      <c r="A642" s="81">
        <v>7230</v>
      </c>
      <c r="B642" s="81" t="s">
        <v>584</v>
      </c>
      <c r="C642" s="93">
        <v>0</v>
      </c>
      <c r="D642" s="93">
        <v>0</v>
      </c>
      <c r="E642" s="93">
        <v>0</v>
      </c>
      <c r="F642" s="93">
        <v>0</v>
      </c>
      <c r="G642" s="81">
        <v>0</v>
      </c>
      <c r="H642" s="81"/>
      <c r="I642" s="81"/>
      <c r="J642" s="81"/>
    </row>
    <row r="643" spans="1:10" x14ac:dyDescent="0.3">
      <c r="A643" s="81">
        <v>7240</v>
      </c>
      <c r="B643" s="81" t="s">
        <v>585</v>
      </c>
      <c r="C643" s="93">
        <v>0</v>
      </c>
      <c r="D643" s="93">
        <v>0</v>
      </c>
      <c r="E643" s="93">
        <v>0</v>
      </c>
      <c r="F643" s="93">
        <v>0</v>
      </c>
      <c r="G643" s="81">
        <v>0</v>
      </c>
      <c r="H643" s="81"/>
      <c r="I643" s="81"/>
      <c r="J643" s="81"/>
    </row>
    <row r="644" spans="1:10" x14ac:dyDescent="0.3">
      <c r="A644" s="81">
        <v>7250</v>
      </c>
      <c r="B644" s="81" t="s">
        <v>586</v>
      </c>
      <c r="C644" s="93">
        <v>0</v>
      </c>
      <c r="D644" s="93">
        <v>0</v>
      </c>
      <c r="E644" s="93">
        <v>0</v>
      </c>
      <c r="F644" s="93">
        <v>0</v>
      </c>
      <c r="G644" s="81">
        <v>0</v>
      </c>
      <c r="H644" s="81"/>
      <c r="I644" s="81"/>
      <c r="J644" s="81"/>
    </row>
    <row r="645" spans="1:10" x14ac:dyDescent="0.3">
      <c r="A645" s="81">
        <v>7260</v>
      </c>
      <c r="B645" s="81" t="s">
        <v>587</v>
      </c>
      <c r="C645" s="93">
        <v>0</v>
      </c>
      <c r="D645" s="93">
        <v>0</v>
      </c>
      <c r="E645" s="93">
        <v>0</v>
      </c>
      <c r="F645" s="93">
        <v>0</v>
      </c>
      <c r="G645" s="81">
        <v>0</v>
      </c>
      <c r="H645" s="81"/>
      <c r="I645" s="81"/>
      <c r="J645" s="81"/>
    </row>
    <row r="646" spans="1:10" x14ac:dyDescent="0.3">
      <c r="A646" s="81">
        <v>7310</v>
      </c>
      <c r="B646" s="81" t="s">
        <v>588</v>
      </c>
      <c r="C646" s="93">
        <v>0</v>
      </c>
      <c r="D646" s="93">
        <v>0</v>
      </c>
      <c r="E646" s="93">
        <v>0</v>
      </c>
      <c r="F646" s="93">
        <v>0</v>
      </c>
      <c r="G646" s="81">
        <v>0</v>
      </c>
      <c r="H646" s="81"/>
      <c r="I646" s="81"/>
      <c r="J646" s="81"/>
    </row>
    <row r="647" spans="1:10" x14ac:dyDescent="0.3">
      <c r="A647" s="81">
        <v>7320</v>
      </c>
      <c r="B647" s="81" t="s">
        <v>589</v>
      </c>
      <c r="C647" s="93">
        <v>0</v>
      </c>
      <c r="D647" s="93">
        <v>0</v>
      </c>
      <c r="E647" s="93">
        <v>0</v>
      </c>
      <c r="F647" s="93">
        <v>0</v>
      </c>
      <c r="G647" s="81">
        <v>0</v>
      </c>
      <c r="H647" s="81"/>
      <c r="I647" s="81"/>
      <c r="J647" s="81"/>
    </row>
    <row r="648" spans="1:10" x14ac:dyDescent="0.3">
      <c r="A648" s="81">
        <v>7330</v>
      </c>
      <c r="B648" s="81" t="s">
        <v>590</v>
      </c>
      <c r="C648" s="93">
        <v>0</v>
      </c>
      <c r="D648" s="93">
        <v>0</v>
      </c>
      <c r="E648" s="93">
        <v>0</v>
      </c>
      <c r="F648" s="93">
        <v>0</v>
      </c>
      <c r="G648" s="81">
        <v>0</v>
      </c>
      <c r="H648" s="81"/>
      <c r="I648" s="81"/>
      <c r="J648" s="81"/>
    </row>
    <row r="649" spans="1:10" x14ac:dyDescent="0.3">
      <c r="A649" s="81">
        <v>7340</v>
      </c>
      <c r="B649" s="81" t="s">
        <v>591</v>
      </c>
      <c r="C649" s="93">
        <v>0</v>
      </c>
      <c r="D649" s="93">
        <v>0</v>
      </c>
      <c r="E649" s="93">
        <v>0</v>
      </c>
      <c r="F649" s="93">
        <v>0</v>
      </c>
      <c r="G649" s="81">
        <v>0</v>
      </c>
      <c r="H649" s="81"/>
      <c r="I649" s="81"/>
      <c r="J649" s="81"/>
    </row>
    <row r="650" spans="1:10" x14ac:dyDescent="0.3">
      <c r="A650" s="81">
        <v>7350</v>
      </c>
      <c r="B650" s="81" t="s">
        <v>592</v>
      </c>
      <c r="C650" s="93">
        <v>0</v>
      </c>
      <c r="D650" s="93">
        <v>0</v>
      </c>
      <c r="E650" s="93">
        <v>0</v>
      </c>
      <c r="F650" s="93">
        <v>0</v>
      </c>
      <c r="G650" s="81">
        <v>0</v>
      </c>
      <c r="H650" s="81"/>
      <c r="I650" s="81"/>
      <c r="J650" s="81"/>
    </row>
    <row r="651" spans="1:10" x14ac:dyDescent="0.3">
      <c r="A651" s="81">
        <v>7360</v>
      </c>
      <c r="B651" s="81" t="s">
        <v>593</v>
      </c>
      <c r="C651" s="93">
        <v>0</v>
      </c>
      <c r="D651" s="93">
        <v>0</v>
      </c>
      <c r="E651" s="93">
        <v>0</v>
      </c>
      <c r="F651" s="93">
        <v>0</v>
      </c>
      <c r="G651" s="81">
        <v>0</v>
      </c>
      <c r="H651" s="81"/>
      <c r="I651" s="81"/>
      <c r="J651" s="81"/>
    </row>
    <row r="652" spans="1:10" x14ac:dyDescent="0.3">
      <c r="A652" s="81">
        <v>7410</v>
      </c>
      <c r="B652" s="81" t="s">
        <v>594</v>
      </c>
      <c r="C652" s="93">
        <v>0</v>
      </c>
      <c r="D652" s="93">
        <v>0</v>
      </c>
      <c r="E652" s="93">
        <v>0</v>
      </c>
      <c r="F652" s="93">
        <v>0</v>
      </c>
      <c r="G652" s="81">
        <v>0</v>
      </c>
      <c r="H652" s="81"/>
      <c r="I652" s="81"/>
      <c r="J652" s="81"/>
    </row>
    <row r="653" spans="1:10" x14ac:dyDescent="0.3">
      <c r="A653" s="81">
        <v>7420</v>
      </c>
      <c r="B653" s="81" t="s">
        <v>595</v>
      </c>
      <c r="C653" s="93">
        <v>0</v>
      </c>
      <c r="D653" s="93">
        <v>0</v>
      </c>
      <c r="E653" s="93">
        <v>0</v>
      </c>
      <c r="F653" s="93">
        <v>0</v>
      </c>
      <c r="G653" s="81">
        <v>0</v>
      </c>
      <c r="H653" s="81"/>
      <c r="I653" s="81"/>
      <c r="J653" s="81"/>
    </row>
    <row r="654" spans="1:10" x14ac:dyDescent="0.3">
      <c r="A654" s="81">
        <v>7510</v>
      </c>
      <c r="B654" s="81" t="s">
        <v>596</v>
      </c>
      <c r="C654" s="93">
        <v>0</v>
      </c>
      <c r="D654" s="93">
        <v>0</v>
      </c>
      <c r="E654" s="93">
        <v>0</v>
      </c>
      <c r="F654" s="93">
        <v>0</v>
      </c>
      <c r="G654" s="81">
        <v>0</v>
      </c>
      <c r="H654" s="81"/>
      <c r="I654" s="81"/>
      <c r="J654" s="81"/>
    </row>
    <row r="655" spans="1:10" x14ac:dyDescent="0.3">
      <c r="A655" s="81">
        <v>7520</v>
      </c>
      <c r="B655" s="81" t="s">
        <v>597</v>
      </c>
      <c r="C655" s="93">
        <v>0</v>
      </c>
      <c r="D655" s="93">
        <v>0</v>
      </c>
      <c r="E655" s="93">
        <v>0</v>
      </c>
      <c r="F655" s="93">
        <v>0</v>
      </c>
      <c r="G655" s="81">
        <v>0</v>
      </c>
      <c r="H655" s="81"/>
      <c r="I655" s="81"/>
      <c r="J655" s="81"/>
    </row>
    <row r="656" spans="1:10" x14ac:dyDescent="0.3">
      <c r="A656" s="81">
        <v>7610</v>
      </c>
      <c r="B656" s="81" t="s">
        <v>598</v>
      </c>
      <c r="C656" s="93">
        <v>0</v>
      </c>
      <c r="D656" s="93">
        <v>0</v>
      </c>
      <c r="E656" s="93">
        <v>0</v>
      </c>
      <c r="F656" s="93">
        <v>0</v>
      </c>
      <c r="G656" s="81">
        <v>0</v>
      </c>
      <c r="H656" s="81"/>
      <c r="I656" s="81"/>
      <c r="J656" s="81"/>
    </row>
    <row r="657" spans="1:10" x14ac:dyDescent="0.3">
      <c r="A657" s="81">
        <v>7620</v>
      </c>
      <c r="B657" s="81" t="s">
        <v>599</v>
      </c>
      <c r="C657" s="93">
        <v>0</v>
      </c>
      <c r="D657" s="93">
        <v>0</v>
      </c>
      <c r="E657" s="93">
        <v>0</v>
      </c>
      <c r="F657" s="93">
        <v>0</v>
      </c>
      <c r="G657" s="81">
        <v>0</v>
      </c>
      <c r="H657" s="81"/>
      <c r="I657" s="81"/>
      <c r="J657" s="81"/>
    </row>
    <row r="658" spans="1:10" x14ac:dyDescent="0.3">
      <c r="A658" s="81">
        <v>7630</v>
      </c>
      <c r="B658" s="81" t="s">
        <v>600</v>
      </c>
      <c r="C658" s="93">
        <v>0</v>
      </c>
      <c r="D658" s="93">
        <v>0</v>
      </c>
      <c r="E658" s="93">
        <v>0</v>
      </c>
      <c r="F658" s="93">
        <v>0</v>
      </c>
      <c r="G658" s="81">
        <v>0</v>
      </c>
      <c r="H658" s="81"/>
      <c r="I658" s="81"/>
      <c r="J658" s="81"/>
    </row>
    <row r="659" spans="1:10" x14ac:dyDescent="0.3">
      <c r="A659" s="81">
        <v>7640</v>
      </c>
      <c r="B659" s="81" t="s">
        <v>601</v>
      </c>
      <c r="C659" s="93">
        <v>0</v>
      </c>
      <c r="D659" s="93">
        <v>0</v>
      </c>
      <c r="E659" s="93">
        <v>0</v>
      </c>
      <c r="F659" s="93">
        <v>0</v>
      </c>
      <c r="G659" s="81">
        <v>0</v>
      </c>
      <c r="H659" s="81"/>
      <c r="I659" s="81"/>
      <c r="J659" s="81"/>
    </row>
    <row r="660" spans="1:10" x14ac:dyDescent="0.3">
      <c r="A660" s="174">
        <v>8000</v>
      </c>
      <c r="B660" s="96" t="s">
        <v>602</v>
      </c>
      <c r="C660" s="95"/>
      <c r="D660" s="95"/>
      <c r="E660" s="95"/>
      <c r="F660" s="95"/>
      <c r="G660" s="81">
        <v>0</v>
      </c>
      <c r="H660" s="96"/>
      <c r="I660" s="96"/>
      <c r="J660" s="96"/>
    </row>
    <row r="661" spans="1:10" x14ac:dyDescent="0.3">
      <c r="A661" s="81">
        <v>8110</v>
      </c>
      <c r="B661" s="81" t="s">
        <v>603</v>
      </c>
      <c r="C661" s="93">
        <v>0</v>
      </c>
      <c r="D661" s="93">
        <v>0</v>
      </c>
      <c r="E661" s="93">
        <v>0</v>
      </c>
      <c r="F661" s="93">
        <v>0</v>
      </c>
      <c r="G661" s="81">
        <v>0</v>
      </c>
      <c r="H661" s="81"/>
      <c r="I661" s="81"/>
      <c r="J661" s="81"/>
    </row>
    <row r="662" spans="1:10" x14ac:dyDescent="0.3">
      <c r="A662" s="81">
        <v>8120</v>
      </c>
      <c r="B662" s="81" t="s">
        <v>604</v>
      </c>
      <c r="C662" s="93">
        <v>0</v>
      </c>
      <c r="D662" s="175"/>
      <c r="E662" s="93">
        <v>0</v>
      </c>
      <c r="F662" s="93">
        <f>D662</f>
        <v>0</v>
      </c>
      <c r="G662" s="81">
        <v>0</v>
      </c>
      <c r="H662" s="81"/>
      <c r="I662" s="81"/>
      <c r="J662" s="81"/>
    </row>
    <row r="663" spans="1:10" x14ac:dyDescent="0.3">
      <c r="A663" s="81">
        <v>8130</v>
      </c>
      <c r="B663" s="81" t="s">
        <v>605</v>
      </c>
      <c r="C663" s="93">
        <v>15151593.84</v>
      </c>
      <c r="D663" s="175">
        <v>5156.76</v>
      </c>
      <c r="E663" s="175">
        <v>0</v>
      </c>
      <c r="F663" s="175">
        <v>15156750.6</v>
      </c>
      <c r="G663" s="81">
        <v>0</v>
      </c>
      <c r="H663" s="81"/>
      <c r="I663" s="81"/>
      <c r="J663" s="81"/>
    </row>
    <row r="664" spans="1:10" x14ac:dyDescent="0.3">
      <c r="A664" s="81">
        <v>8140</v>
      </c>
      <c r="B664" s="81" t="s">
        <v>606</v>
      </c>
      <c r="C664" s="93">
        <v>9934028.870000001</v>
      </c>
      <c r="D664" s="175">
        <v>5156.76</v>
      </c>
      <c r="E664" s="175">
        <v>0</v>
      </c>
      <c r="F664" s="175">
        <v>9939185.6300000008</v>
      </c>
      <c r="G664" s="81">
        <v>0</v>
      </c>
      <c r="H664" s="81"/>
      <c r="I664" s="81"/>
      <c r="J664" s="81"/>
    </row>
    <row r="665" spans="1:10" x14ac:dyDescent="0.3">
      <c r="A665" s="81">
        <v>8150</v>
      </c>
      <c r="B665" s="81" t="s">
        <v>607</v>
      </c>
      <c r="C665" s="93">
        <v>9934028.870000001</v>
      </c>
      <c r="D665" s="175">
        <v>5156.76</v>
      </c>
      <c r="E665" s="175">
        <v>0</v>
      </c>
      <c r="F665" s="175">
        <v>9939185.6300000008</v>
      </c>
      <c r="G665" s="81">
        <v>0</v>
      </c>
      <c r="H665" s="81"/>
      <c r="I665" s="81"/>
      <c r="J665" s="81"/>
    </row>
    <row r="666" spans="1:10" x14ac:dyDescent="0.3">
      <c r="A666" s="81">
        <v>8210</v>
      </c>
      <c r="B666" s="81" t="s">
        <v>608</v>
      </c>
      <c r="C666" s="93">
        <v>0</v>
      </c>
      <c r="D666" s="175">
        <v>0</v>
      </c>
      <c r="E666" s="175">
        <v>0</v>
      </c>
      <c r="F666" s="175">
        <v>0</v>
      </c>
      <c r="G666" s="81">
        <v>0</v>
      </c>
      <c r="H666" s="81"/>
      <c r="I666" s="81"/>
      <c r="J666" s="81"/>
    </row>
    <row r="667" spans="1:10" x14ac:dyDescent="0.3">
      <c r="A667" s="81">
        <v>8220</v>
      </c>
      <c r="B667" s="81" t="s">
        <v>609</v>
      </c>
      <c r="C667" s="93">
        <v>1510382.44</v>
      </c>
      <c r="D667" s="175">
        <v>1110867.48</v>
      </c>
      <c r="E667" s="81">
        <v>703979</v>
      </c>
      <c r="F667" s="175">
        <v>1917270.92</v>
      </c>
      <c r="G667" s="81">
        <v>0</v>
      </c>
      <c r="H667" s="81"/>
      <c r="I667" s="81"/>
      <c r="J667" s="81"/>
    </row>
    <row r="668" spans="1:10" x14ac:dyDescent="0.3">
      <c r="A668" s="81">
        <v>8230</v>
      </c>
      <c r="B668" s="81" t="s">
        <v>610</v>
      </c>
      <c r="C668" s="93">
        <v>15151593.84</v>
      </c>
      <c r="D668" s="175">
        <v>5156.76</v>
      </c>
      <c r="E668" s="175">
        <v>0</v>
      </c>
      <c r="F668" s="175">
        <v>15156750.6</v>
      </c>
      <c r="G668" s="81">
        <v>0</v>
      </c>
      <c r="H668" s="81"/>
      <c r="I668" s="81"/>
      <c r="J668" s="81"/>
    </row>
    <row r="669" spans="1:10" x14ac:dyDescent="0.3">
      <c r="A669" s="81">
        <v>8240</v>
      </c>
      <c r="B669" s="81" t="s">
        <v>611</v>
      </c>
      <c r="C669" s="93">
        <v>682281.79</v>
      </c>
      <c r="D669" s="175">
        <v>473816.01</v>
      </c>
      <c r="E669" s="175">
        <v>631894.71</v>
      </c>
      <c r="F669" s="175">
        <v>524203.09000000008</v>
      </c>
      <c r="G669" s="81">
        <v>0</v>
      </c>
      <c r="H669" s="81"/>
      <c r="I669" s="81"/>
      <c r="J669" s="81"/>
    </row>
    <row r="670" spans="1:10" x14ac:dyDescent="0.3">
      <c r="A670" s="81">
        <v>8250</v>
      </c>
      <c r="B670" s="81" t="s">
        <v>612</v>
      </c>
      <c r="C670" s="93">
        <v>2514348.56</v>
      </c>
      <c r="D670" s="175">
        <v>189034.28</v>
      </c>
      <c r="E670" s="175">
        <v>2430123.2799999998</v>
      </c>
      <c r="F670" s="175">
        <v>273259.56000000006</v>
      </c>
      <c r="G670" s="81">
        <v>0</v>
      </c>
      <c r="H670" s="81"/>
      <c r="I670" s="81"/>
      <c r="J670" s="81"/>
    </row>
    <row r="671" spans="1:10" x14ac:dyDescent="0.3">
      <c r="A671" s="81">
        <v>8260</v>
      </c>
      <c r="B671" s="81" t="s">
        <v>613</v>
      </c>
      <c r="C671" s="93">
        <v>14323493.189999999</v>
      </c>
      <c r="D671" s="93">
        <v>2619157.5700000003</v>
      </c>
      <c r="E671" s="93">
        <v>3178967.9899999998</v>
      </c>
      <c r="F671" s="93">
        <v>13763682.77</v>
      </c>
      <c r="G671" s="81">
        <v>0</v>
      </c>
      <c r="H671" s="81"/>
      <c r="I671" s="81"/>
      <c r="J671" s="81"/>
    </row>
    <row r="672" spans="1:10" x14ac:dyDescent="0.3">
      <c r="A672" s="81">
        <v>8270</v>
      </c>
      <c r="B672" s="81" t="s">
        <v>614</v>
      </c>
      <c r="C672" s="93">
        <v>11126862.84</v>
      </c>
      <c r="D672" s="175">
        <v>1956307.28</v>
      </c>
      <c r="E672" s="175">
        <v>116950</v>
      </c>
      <c r="F672" s="175">
        <v>12966220.119999999</v>
      </c>
      <c r="G672" s="81">
        <v>0</v>
      </c>
      <c r="H672" s="81"/>
      <c r="I672" s="81"/>
      <c r="J672" s="81"/>
    </row>
  </sheetData>
  <sheetProtection formatCells="0" formatColumns="0" formatRows="0" autoFilter="0" pivotTables="0"/>
  <mergeCells count="31">
    <mergeCell ref="A588:C588"/>
    <mergeCell ref="A626:F626"/>
    <mergeCell ref="G626:I626"/>
    <mergeCell ref="A627:F627"/>
    <mergeCell ref="G627:I627"/>
    <mergeCell ref="A628:F628"/>
    <mergeCell ref="G628:I628"/>
    <mergeCell ref="A564:C564"/>
    <mergeCell ref="A565:C565"/>
    <mergeCell ref="A566:C566"/>
    <mergeCell ref="A585:C585"/>
    <mergeCell ref="A586:C586"/>
    <mergeCell ref="A587:C587"/>
    <mergeCell ref="A453:C453"/>
    <mergeCell ref="A454:C454"/>
    <mergeCell ref="A480:C480"/>
    <mergeCell ref="A481:C481"/>
    <mergeCell ref="A482:C482"/>
    <mergeCell ref="A563:C563"/>
    <mergeCell ref="A48:F48"/>
    <mergeCell ref="A49:F49"/>
    <mergeCell ref="A230:C230"/>
    <mergeCell ref="A231:C231"/>
    <mergeCell ref="A232:C232"/>
    <mergeCell ref="A452:C452"/>
    <mergeCell ref="A1:B1"/>
    <mergeCell ref="A2:B2"/>
    <mergeCell ref="A3:B3"/>
    <mergeCell ref="C45:E45"/>
    <mergeCell ref="C46:E46"/>
    <mergeCell ref="A47:F47"/>
  </mergeCells>
  <dataValidations count="3">
    <dataValidation type="list" allowBlank="1" showInputMessage="1" showErrorMessage="1" sqref="E3 E454 H49 E232 E482">
      <formula1>"1, 2, 3, 4"</formula1>
    </dataValidation>
    <dataValidation allowBlank="1" showInputMessage="1" showErrorMessage="1" prompt="Saldo al 31 de diciembre del año anterior que se presenta" sqref="D486 D524"/>
    <dataValidation allowBlank="1" showInputMessage="1" showErrorMessage="1" prompt="Importe final del periodo que corresponde la información financiera trimestral que se presenta." sqref="C486 C498 C524"/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  <hyperlink ref="B25" location="ACT!A96" display="ACT-04"/>
    <hyperlink ref="B38" location="Memoria!A8" display="CONTABLES"/>
    <hyperlink ref="B39" location="Memoria!A35" display="PRESUPUESTALES"/>
  </hyperlinks>
  <printOptions horizontalCentered="1"/>
  <pageMargins left="0.70866141732283472" right="0.70866141732283472" top="0.74803149606299213" bottom="0.74803149606299213" header="0.31496062992125984" footer="0.31496062992125984"/>
  <pageSetup scale="38" fitToHeight="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2021-01-29T20:22:28Z</dcterms:created>
  <dcterms:modified xsi:type="dcterms:W3CDTF">2021-01-29T20:22:49Z</dcterms:modified>
</cp:coreProperties>
</file>