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1\12. DICIEMBRE\EXCEL\"/>
    </mc:Choice>
  </mc:AlternateContent>
  <xr:revisionPtr revIDLastSave="0" documentId="8_{47C875F6-F372-49B2-9361-CB8D8E173FDD}" xr6:coauthVersionLast="47" xr6:coauthVersionMax="47" xr10:uidLastSave="{00000000-0000-0000-0000-000000000000}"/>
  <bookViews>
    <workbookView xWindow="-103" yWindow="-103" windowWidth="16663" windowHeight="8863" xr2:uid="{18EB8D73-E607-47A5-8B41-9C0F1983C162}"/>
  </bookViews>
  <sheets>
    <sheet name="322_COG" sheetId="1" r:id="rId1"/>
  </sheets>
  <externalReferences>
    <externalReference r:id="rId2"/>
  </externalReferences>
  <definedNames>
    <definedName name="_xlnm._FilterDatabase" localSheetId="0" hidden="1">'322_COG'!$A$4:$H$77</definedName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H65" i="1"/>
  <c r="E65" i="1"/>
  <c r="E58" i="1"/>
  <c r="H58" i="1" s="1"/>
  <c r="D58" i="1"/>
  <c r="H48" i="1"/>
  <c r="G44" i="1"/>
  <c r="F44" i="1"/>
  <c r="H44" i="1" s="1"/>
  <c r="E44" i="1"/>
  <c r="D44" i="1"/>
  <c r="E38" i="1"/>
  <c r="H37" i="1"/>
  <c r="E37" i="1"/>
  <c r="H36" i="1"/>
  <c r="E35" i="1"/>
  <c r="H35" i="1" s="1"/>
  <c r="G34" i="1"/>
  <c r="F34" i="1"/>
  <c r="E34" i="1"/>
  <c r="H34" i="1" s="1"/>
  <c r="D34" i="1"/>
  <c r="E33" i="1"/>
  <c r="H33" i="1" s="1"/>
  <c r="H32" i="1"/>
  <c r="H31" i="1"/>
  <c r="H30" i="1"/>
  <c r="F29" i="1"/>
  <c r="H29" i="1" s="1"/>
  <c r="E29" i="1"/>
  <c r="G28" i="1"/>
  <c r="F28" i="1"/>
  <c r="H28" i="1" s="1"/>
  <c r="E28" i="1"/>
  <c r="G27" i="1"/>
  <c r="F27" i="1"/>
  <c r="F24" i="1" s="1"/>
  <c r="F78" i="1" s="1"/>
  <c r="D27" i="1"/>
  <c r="E27" i="1" s="1"/>
  <c r="G24" i="1"/>
  <c r="D24" i="1"/>
  <c r="H20" i="1"/>
  <c r="F20" i="1"/>
  <c r="E20" i="1"/>
  <c r="H14" i="1"/>
  <c r="G14" i="1"/>
  <c r="G78" i="1" s="1"/>
  <c r="F14" i="1"/>
  <c r="E14" i="1"/>
  <c r="D14" i="1"/>
  <c r="D78" i="1" s="1"/>
  <c r="H78" i="1" l="1"/>
  <c r="H27" i="1"/>
  <c r="E24" i="1"/>
  <c r="H24" i="1" s="1"/>
  <c r="E78" i="1" l="1"/>
</calcChain>
</file>

<file path=xl/sharedStrings.xml><?xml version="1.0" encoding="utf-8"?>
<sst xmlns="http://schemas.openxmlformats.org/spreadsheetml/2006/main" count="92" uniqueCount="92">
  <si>
    <t xml:space="preserve">
FIDEICOMISO DEL PROGRAMA DE REFORESTACION Y PROTECCION A ZONAS REFORESTADAS  11226‐06‐11    &lt;&lt;FIFORES&gt;&gt;
Estado Analítico del Ejercicio del Presupuesto de Egresos
Clasificación por Objeto del Gasto (Capítulo y Concepto)</t>
  </si>
  <si>
    <t xml:space="preserve">Del 01 de Enero al 31 de Diciembre de 2021  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</si>
  <si>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</si>
  <si>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</si>
  <si>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</si>
  <si>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</si>
  <si>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</si>
  <si>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</si>
  <si>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</si>
  <si>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</si>
  <si>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</si>
  <si>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</si>
  <si>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</si>
  <si>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</si>
  <si>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</si>
  <si>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</si>
  <si>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</si>
  <si>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</si>
  <si>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</si>
  <si>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</si>
  <si>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</si>
  <si>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</si>
  <si>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</si>
  <si>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</si>
  <si>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</si>
  <si>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</si>
  <si>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</si>
  <si>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</si>
  <si>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</si>
  <si>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</si>
  <si>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</si>
  <si>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</si>
  <si>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</si>
  <si>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</si>
  <si>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</si>
  <si>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</si>
  <si>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</si>
  <si>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</si>
  <si>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</si>
  <si>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</si>
  <si>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</si>
  <si>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</si>
  <si>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</si>
  <si>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</si>
  <si>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</si>
  <si>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</si>
  <si>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</si>
  <si>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</si>
  <si>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</si>
  <si>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</si>
  <si>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</si>
  <si>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</si>
  <si>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</si>
  <si>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</si>
  <si>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</si>
  <si>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</si>
  <si>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</si>
  <si>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</si>
  <si>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</si>
  <si>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</si>
  <si>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</si>
  <si>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</si>
  <si>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</si>
  <si>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</si>
  <si>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</si>
  <si>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</si>
  <si>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</si>
  <si>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</si>
  <si>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</si>
  <si>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</si>
  <si>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</si>
  <si>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</si>
  <si>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</si>
  <si>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</si>
  <si>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</si>
  <si>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</si>
  <si>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</si>
  <si>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</si>
  <si>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</si>
  <si>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</si>
  <si>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</si>
  <si>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</si>
  <si>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</si>
  <si>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</si>
  <si>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</si>
  <si>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emisor"</t>
  </si>
  <si>
    <t>___________________________________________</t>
  </si>
  <si>
    <t>________________________________________________</t>
  </si>
  <si>
    <t>C.P. José Leopoldo Ramírez Márquez
Director Administrativo.</t>
  </si>
  <si>
    <t>Lic. María Isabel Ortiz Mantilla
Secretaria de Medio Ambiente y Ordenamiento Territorial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</si>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</sst>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9" fillId="0" borderId="0"/>
  </cellStyleXfs>
  <cellXfs count="60">
    <xf numFmtId="0" fontId="0" fillId="0" borderId="0" xfId="0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3" fontId="5" fillId="0" borderId="0" xfId="1" applyFont="1" applyProtection="1">
      <protection locked="0"/>
    </xf>
    <xf numFmtId="0" fontId="3" fillId="2" borderId="4" xfId="3" applyFont="1" applyFill="1" applyBorder="1" applyAlignment="1" applyProtection="1">
      <alignment horizontal="center" vertical="center" wrapText="1"/>
      <protection locked="0"/>
    </xf>
    <xf numFmtId="3" fontId="3" fillId="2" borderId="5" xfId="3" applyNumberFormat="1" applyFont="1" applyFill="1" applyBorder="1" applyAlignment="1" applyProtection="1">
      <alignment horizontal="center" vertical="center"/>
      <protection locked="0"/>
    </xf>
    <xf numFmtId="3" fontId="3" fillId="2" borderId="6" xfId="3" applyNumberFormat="1" applyFont="1" applyFill="1" applyBorder="1" applyAlignment="1" applyProtection="1">
      <alignment horizontal="center" vertical="center"/>
      <protection locked="0"/>
    </xf>
    <xf numFmtId="0" fontId="3" fillId="2" borderId="1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7" xfId="3" applyFont="1" applyFill="1" applyBorder="1" applyAlignment="1" applyProtection="1">
      <alignment horizontal="center" vertical="center" wrapText="1"/>
      <protection locked="0"/>
    </xf>
    <xf numFmtId="0" fontId="3" fillId="2" borderId="8" xfId="3" applyFont="1" applyFill="1" applyBorder="1" applyAlignment="1" applyProtection="1">
      <alignment horizontal="center" vertical="center" wrapText="1"/>
      <protection locked="0"/>
    </xf>
    <xf numFmtId="0" fontId="3" fillId="2" borderId="9" xfId="3" applyFont="1" applyFill="1" applyBorder="1" applyAlignment="1" applyProtection="1">
      <alignment horizontal="center" vertical="center" wrapText="1"/>
      <protection locked="0"/>
    </xf>
    <xf numFmtId="3" fontId="3" fillId="2" borderId="10" xfId="3" applyNumberFormat="1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3" fontId="3" fillId="2" borderId="13" xfId="3" applyNumberFormat="1" applyFont="1" applyFill="1" applyBorder="1" applyAlignment="1">
      <alignment horizontal="center" vertical="center" wrapText="1"/>
    </xf>
    <xf numFmtId="3" fontId="3" fillId="2" borderId="14" xfId="3" applyNumberFormat="1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6" fillId="0" borderId="11" xfId="4" applyFont="1" applyBorder="1" applyAlignment="1">
      <alignment horizontal="left"/>
    </xf>
    <xf numFmtId="0" fontId="3" fillId="0" borderId="0" xfId="4" applyFont="1"/>
    <xf numFmtId="4" fontId="3" fillId="0" borderId="10" xfId="4" applyNumberFormat="1" applyFont="1" applyBorder="1" applyProtection="1">
      <protection locked="0"/>
    </xf>
    <xf numFmtId="0" fontId="6" fillId="0" borderId="11" xfId="4" applyFont="1" applyBorder="1" applyAlignment="1">
      <alignment horizontal="center"/>
    </xf>
    <xf numFmtId="0" fontId="6" fillId="0" borderId="0" xfId="4" applyFont="1" applyAlignment="1">
      <alignment horizontal="left"/>
    </xf>
    <xf numFmtId="4" fontId="6" fillId="0" borderId="15" xfId="4" applyNumberFormat="1" applyFont="1" applyBorder="1" applyProtection="1">
      <protection locked="0"/>
    </xf>
    <xf numFmtId="4" fontId="3" fillId="0" borderId="15" xfId="4" applyNumberFormat="1" applyFont="1" applyBorder="1" applyProtection="1">
      <protection locked="0"/>
    </xf>
    <xf numFmtId="0" fontId="5" fillId="0" borderId="0" xfId="4" applyFont="1" applyProtection="1">
      <protection locked="0"/>
    </xf>
    <xf numFmtId="4" fontId="6" fillId="0" borderId="15" xfId="1" applyNumberFormat="1" applyFont="1" applyFill="1" applyBorder="1" applyProtection="1">
      <protection locked="0"/>
    </xf>
    <xf numFmtId="4" fontId="6" fillId="0" borderId="15" xfId="5" applyNumberFormat="1" applyFont="1" applyBorder="1" applyProtection="1">
      <protection locked="0"/>
    </xf>
    <xf numFmtId="4" fontId="3" fillId="0" borderId="15" xfId="1" applyNumberFormat="1" applyFont="1" applyFill="1" applyBorder="1" applyProtection="1">
      <protection locked="0"/>
    </xf>
    <xf numFmtId="4" fontId="6" fillId="0" borderId="11" xfId="4" applyNumberFormat="1" applyFont="1" applyBorder="1" applyProtection="1">
      <protection locked="0"/>
    </xf>
    <xf numFmtId="4" fontId="8" fillId="0" borderId="11" xfId="6" applyNumberFormat="1" applyFont="1" applyFill="1" applyBorder="1" applyAlignment="1" applyProtection="1">
      <alignment vertical="center"/>
      <protection locked="0"/>
    </xf>
    <xf numFmtId="4" fontId="8" fillId="0" borderId="15" xfId="6" applyNumberFormat="1" applyFont="1" applyFill="1" applyBorder="1" applyAlignment="1" applyProtection="1">
      <alignment vertical="center"/>
      <protection locked="0"/>
    </xf>
    <xf numFmtId="4" fontId="6" fillId="0" borderId="12" xfId="4" applyNumberFormat="1" applyFont="1" applyBorder="1" applyProtection="1">
      <protection locked="0"/>
    </xf>
    <xf numFmtId="4" fontId="5" fillId="0" borderId="0" xfId="4" applyNumberFormat="1" applyFont="1" applyProtection="1">
      <protection locked="0"/>
    </xf>
    <xf numFmtId="164" fontId="5" fillId="0" borderId="0" xfId="4" applyNumberFormat="1" applyFont="1" applyProtection="1">
      <protection locked="0"/>
    </xf>
    <xf numFmtId="4" fontId="3" fillId="0" borderId="11" xfId="4" applyNumberFormat="1" applyFont="1" applyBorder="1" applyProtection="1">
      <protection locked="0"/>
    </xf>
    <xf numFmtId="4" fontId="6" fillId="0" borderId="0" xfId="4" applyNumberFormat="1" applyFont="1" applyProtection="1">
      <protection locked="0"/>
    </xf>
    <xf numFmtId="4" fontId="4" fillId="0" borderId="0" xfId="4" applyNumberFormat="1" applyProtection="1">
      <protection locked="0"/>
    </xf>
    <xf numFmtId="4" fontId="4" fillId="0" borderId="11" xfId="4" applyNumberFormat="1" applyBorder="1" applyProtection="1">
      <protection locked="0"/>
    </xf>
    <xf numFmtId="0" fontId="6" fillId="0" borderId="4" xfId="4" applyFont="1" applyBorder="1" applyAlignment="1">
      <alignment horizontal="center"/>
    </xf>
    <xf numFmtId="0" fontId="6" fillId="0" borderId="5" xfId="4" applyFont="1" applyBorder="1" applyAlignment="1">
      <alignment horizontal="left"/>
    </xf>
    <xf numFmtId="4" fontId="6" fillId="0" borderId="14" xfId="4" applyNumberFormat="1" applyFont="1" applyBorder="1" applyProtection="1">
      <protection locked="0"/>
    </xf>
    <xf numFmtId="43" fontId="5" fillId="0" borderId="0" xfId="4" applyNumberFormat="1" applyFont="1" applyProtection="1">
      <protection locked="0"/>
    </xf>
    <xf numFmtId="0" fontId="6" fillId="0" borderId="4" xfId="4" applyFont="1" applyBorder="1" applyProtection="1">
      <protection locked="0"/>
    </xf>
    <xf numFmtId="0" fontId="3" fillId="0" borderId="5" xfId="4" applyFont="1" applyBorder="1" applyAlignment="1" applyProtection="1">
      <alignment horizontal="left"/>
      <protection locked="0"/>
    </xf>
    <xf numFmtId="4" fontId="3" fillId="0" borderId="14" xfId="4" applyNumberFormat="1" applyFont="1" applyBorder="1" applyProtection="1">
      <protection locked="0"/>
    </xf>
    <xf numFmtId="4" fontId="3" fillId="0" borderId="14" xfId="1" applyNumberFormat="1" applyFont="1" applyFill="1" applyBorder="1" applyProtection="1">
      <protection locked="0"/>
    </xf>
    <xf numFmtId="0" fontId="4" fillId="0" borderId="0" xfId="4" applyProtection="1">
      <protection locked="0"/>
    </xf>
    <xf numFmtId="3" fontId="4" fillId="0" borderId="0" xfId="4" applyNumberFormat="1" applyProtection="1">
      <protection locked="0"/>
    </xf>
    <xf numFmtId="3" fontId="4" fillId="0" borderId="0" xfId="2" applyNumberFormat="1" applyFont="1" applyProtection="1">
      <protection locked="0"/>
    </xf>
    <xf numFmtId="3" fontId="4" fillId="0" borderId="0" xfId="1" applyNumberFormat="1" applyFont="1" applyProtection="1">
      <protection locked="0"/>
    </xf>
    <xf numFmtId="0" fontId="6" fillId="0" borderId="0" xfId="7" applyFont="1" applyAlignment="1" applyProtection="1">
      <alignment horizontal="center"/>
      <protection locked="0"/>
    </xf>
    <xf numFmtId="3" fontId="6" fillId="0" borderId="0" xfId="7" applyNumberFormat="1" applyFont="1" applyAlignment="1" applyProtection="1">
      <alignment horizontal="center"/>
      <protection locked="0"/>
    </xf>
    <xf numFmtId="0" fontId="6" fillId="0" borderId="0" xfId="7" applyFont="1" applyAlignment="1" applyProtection="1">
      <alignment horizontal="center" vertical="top" wrapText="1"/>
      <protection locked="0"/>
    </xf>
    <xf numFmtId="3" fontId="6" fillId="0" borderId="0" xfId="7" applyNumberFormat="1" applyFont="1" applyAlignment="1" applyProtection="1">
      <alignment horizontal="center" vertical="top" wrapText="1"/>
      <protection locked="0"/>
    </xf>
    <xf numFmtId="0" fontId="9" fillId="0" borderId="5" xfId="7" applyBorder="1" applyAlignment="1" applyProtection="1">
      <alignment horizontal="center" vertical="top" wrapText="1"/>
      <protection locked="0"/>
    </xf>
    <xf numFmtId="3" fontId="5" fillId="0" borderId="0" xfId="4" applyNumberFormat="1" applyFont="1" applyProtection="1">
      <protection locked="0"/>
    </xf>
    <xf numFmtId="0" fontId="9" fillId="0" borderId="0" xfId="7" applyAlignment="1" applyProtection="1">
      <alignment horizontal="center" vertical="top" wrapText="1"/>
      <protection locked="0"/>
    </xf>
  </cellXfs>
  <cellStyles count="8">
    <cellStyle name="Millares" xfId="1" builtinId="3"/>
    <cellStyle name="Millares 2 2" xfId="6" xr:uid="{4BCD844D-D880-4952-8251-D7F9CBCFB96C}"/>
    <cellStyle name="Normal" xfId="0" builtinId="0"/>
    <cellStyle name="Normal 2" xfId="4" xr:uid="{8F809278-A52F-45C7-AB88-2E2455A9C8A4}"/>
    <cellStyle name="Normal 2 2" xfId="7" xr:uid="{AACF35CF-FC69-4256-BE08-B2C757CE4232}"/>
    <cellStyle name="Normal 2 4 3" xfId="5" xr:uid="{59B0C753-3592-41AC-A960-E93646A31355}"/>
    <cellStyle name="Normal 3 2" xfId="3" xr:uid="{17A5327F-4850-4589-9212-82FF72E955A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48225-BE3E-49FD-B94F-56EE3DA18E40}">
  <sheetPr>
    <pageSetUpPr fitToPage="1"/>
  </sheetPr>
  <dimension ref="A1:K88"/>
  <sheetViews>
    <sheetView showGridLines="0" tabSelected="1" zoomScale="80" zoomScaleNormal="80" workbookViewId="0">
      <pane ySplit="5" topLeftCell="A6" activePane="bottomLeft" state="frozen"/>
      <selection activeCell="G21" sqref="G21:I21"/>
      <selection pane="bottomLeft" activeCell="A6" sqref="A6"/>
    </sheetView>
  </sheetViews>
  <sheetFormatPr baseColWidth="10" defaultColWidth="9.84375" defaultRowHeight="12.45" x14ac:dyDescent="0.3"/>
  <cols>
    <col min="1" max="1" width="4.69140625" style="27" customWidth="1"/>
    <col min="2" max="2" width="51.3046875" style="27" customWidth="1"/>
    <col min="3" max="3" width="12.69140625" style="58" bestFit="1" customWidth="1"/>
    <col min="4" max="4" width="21.15234375" style="58" customWidth="1"/>
    <col min="5" max="5" width="17.15234375" style="58" customWidth="1"/>
    <col min="6" max="6" width="15.84375" style="58" bestFit="1" customWidth="1"/>
    <col min="7" max="7" width="13.84375" style="58" bestFit="1" customWidth="1"/>
    <col min="8" max="8" width="14.53515625" style="58" customWidth="1"/>
    <col min="9" max="9" width="12.15234375" style="4" bestFit="1" customWidth="1"/>
    <col min="10" max="10" width="13.84375" style="27" bestFit="1" customWidth="1"/>
    <col min="11" max="11" width="19.53515625" style="27" bestFit="1" customWidth="1"/>
    <col min="12" max="16384" width="9.84375" style="27"/>
  </cols>
  <sheetData>
    <row r="1" spans="1:8" ht="53.25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 x14ac:dyDescent="0.3">
      <c r="A2" s="5"/>
      <c r="B2" s="6" t="s">
        <v>1</v>
      </c>
      <c r="C2" s="6"/>
      <c r="D2" s="6"/>
      <c r="E2" s="6"/>
      <c r="F2" s="6"/>
      <c r="G2" s="6"/>
      <c r="H2" s="7"/>
    </row>
    <row r="3" spans="1:8" x14ac:dyDescent="0.3">
      <c r="A3" s="8" t="s">
        <v>2</v>
      </c>
      <c r="B3" s="9"/>
      <c r="C3" s="10" t="s">
        <v>3</v>
      </c>
      <c r="D3" s="11"/>
      <c r="E3" s="11"/>
      <c r="F3" s="11"/>
      <c r="G3" s="12"/>
      <c r="H3" s="13" t="s">
        <v>4</v>
      </c>
    </row>
    <row r="4" spans="1:8" ht="25.2" customHeight="1" x14ac:dyDescent="0.3">
      <c r="A4" s="14"/>
      <c r="B4" s="15"/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7"/>
    </row>
    <row r="5" spans="1:8" x14ac:dyDescent="0.3">
      <c r="A5" s="18"/>
      <c r="B5" s="19"/>
      <c r="C5" s="16">
        <v>1</v>
      </c>
      <c r="D5" s="16">
        <v>2</v>
      </c>
      <c r="E5" s="16" t="s">
        <v>10</v>
      </c>
      <c r="F5" s="16">
        <v>4</v>
      </c>
      <c r="G5" s="16">
        <v>5</v>
      </c>
      <c r="H5" s="16" t="s">
        <v>11</v>
      </c>
    </row>
    <row r="6" spans="1:8" x14ac:dyDescent="0.3">
      <c r="A6" s="20" t="s">
        <v>12</v>
      </c>
      <c r="B6" s="21"/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</row>
    <row r="7" spans="1:8" x14ac:dyDescent="0.3">
      <c r="A7" s="23"/>
      <c r="B7" s="24" t="s">
        <v>13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</row>
    <row r="8" spans="1:8" x14ac:dyDescent="0.3">
      <c r="A8" s="23"/>
      <c r="B8" s="24" t="s">
        <v>14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</row>
    <row r="9" spans="1:8" x14ac:dyDescent="0.3">
      <c r="A9" s="23"/>
      <c r="B9" s="24" t="s">
        <v>15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</row>
    <row r="10" spans="1:8" x14ac:dyDescent="0.3">
      <c r="A10" s="23"/>
      <c r="B10" s="24" t="s">
        <v>16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</row>
    <row r="11" spans="1:8" x14ac:dyDescent="0.3">
      <c r="A11" s="23"/>
      <c r="B11" s="24" t="s">
        <v>17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</row>
    <row r="12" spans="1:8" x14ac:dyDescent="0.3">
      <c r="A12" s="23"/>
      <c r="B12" s="24" t="s">
        <v>18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</row>
    <row r="13" spans="1:8" x14ac:dyDescent="0.3">
      <c r="A13" s="23"/>
      <c r="B13" s="24" t="s">
        <v>19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</row>
    <row r="14" spans="1:8" x14ac:dyDescent="0.3">
      <c r="A14" s="20" t="s">
        <v>20</v>
      </c>
      <c r="B14" s="21"/>
      <c r="C14" s="26">
        <v>0</v>
      </c>
      <c r="D14" s="26">
        <f>SUM(D15:D23)</f>
        <v>155559.51</v>
      </c>
      <c r="E14" s="26">
        <f>SUM(E15:E23)</f>
        <v>155559.51</v>
      </c>
      <c r="F14" s="26">
        <f>SUM(F15:F23)</f>
        <v>87505.25</v>
      </c>
      <c r="G14" s="26">
        <f>SUM(G15:G23)</f>
        <v>87505.25</v>
      </c>
      <c r="H14" s="26">
        <f>E14-F14</f>
        <v>68054.260000000009</v>
      </c>
    </row>
    <row r="15" spans="1:8" x14ac:dyDescent="0.3">
      <c r="A15" s="23"/>
      <c r="B15" s="24" t="s">
        <v>21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1:8" x14ac:dyDescent="0.3">
      <c r="A16" s="23"/>
      <c r="B16" s="24" t="s">
        <v>22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</row>
    <row r="17" spans="1:11" x14ac:dyDescent="0.3">
      <c r="A17" s="23"/>
      <c r="B17" s="24" t="s">
        <v>23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1:11" x14ac:dyDescent="0.3">
      <c r="A18" s="23"/>
      <c r="B18" s="24" t="s">
        <v>24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</row>
    <row r="19" spans="1:11" x14ac:dyDescent="0.3">
      <c r="A19" s="23"/>
      <c r="B19" s="24" t="s">
        <v>25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</row>
    <row r="20" spans="1:11" x14ac:dyDescent="0.3">
      <c r="A20" s="23"/>
      <c r="B20" s="24" t="s">
        <v>26</v>
      </c>
      <c r="C20" s="25">
        <v>0</v>
      </c>
      <c r="D20" s="25">
        <v>155559.51</v>
      </c>
      <c r="E20" s="25">
        <f>D20</f>
        <v>155559.51</v>
      </c>
      <c r="F20" s="28">
        <f>G20</f>
        <v>87505.25</v>
      </c>
      <c r="G20" s="29">
        <v>87505.25</v>
      </c>
      <c r="H20" s="25">
        <f>+E20-F20</f>
        <v>68054.260000000009</v>
      </c>
    </row>
    <row r="21" spans="1:11" x14ac:dyDescent="0.3">
      <c r="A21" s="23"/>
      <c r="B21" s="24" t="s">
        <v>27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</row>
    <row r="22" spans="1:11" x14ac:dyDescent="0.3">
      <c r="A22" s="23"/>
      <c r="B22" s="24" t="s">
        <v>28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</row>
    <row r="23" spans="1:11" x14ac:dyDescent="0.3">
      <c r="A23" s="23"/>
      <c r="B23" s="24" t="s">
        <v>29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1:11" x14ac:dyDescent="0.3">
      <c r="A24" s="20" t="s">
        <v>30</v>
      </c>
      <c r="B24" s="21"/>
      <c r="C24" s="26">
        <v>0</v>
      </c>
      <c r="D24" s="26">
        <f>SUM(D25:D33)</f>
        <v>1709194.25</v>
      </c>
      <c r="E24" s="26">
        <f>SUM(E25:E33)</f>
        <v>1709194.25</v>
      </c>
      <c r="F24" s="30">
        <f>SUM(F25:F33)</f>
        <v>1561127.39</v>
      </c>
      <c r="G24" s="26">
        <f>SUM(G25:G33)</f>
        <v>1548205.7</v>
      </c>
      <c r="H24" s="26">
        <f>E24-F24</f>
        <v>148066.8600000001</v>
      </c>
    </row>
    <row r="25" spans="1:11" x14ac:dyDescent="0.3">
      <c r="A25" s="23"/>
      <c r="B25" s="24" t="s">
        <v>31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1:11" x14ac:dyDescent="0.3">
      <c r="A26" s="23"/>
      <c r="B26" s="24" t="s">
        <v>32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</row>
    <row r="27" spans="1:11" x14ac:dyDescent="0.3">
      <c r="A27" s="23"/>
      <c r="B27" s="24" t="s">
        <v>33</v>
      </c>
      <c r="C27" s="25">
        <v>0</v>
      </c>
      <c r="D27" s="25">
        <f>126923.13+28536+1396513.54</f>
        <v>1551972.67</v>
      </c>
      <c r="E27" s="31">
        <f>D27</f>
        <v>1551972.67</v>
      </c>
      <c r="F27" s="32">
        <f>G27+12921.69</f>
        <v>1434063.67</v>
      </c>
      <c r="G27" s="33">
        <f>108709.11+28536+1283896.87</f>
        <v>1421141.98</v>
      </c>
      <c r="H27" s="34">
        <f t="shared" ref="H27:H37" si="0">+E27-F27</f>
        <v>117909</v>
      </c>
      <c r="J27" s="35"/>
      <c r="K27" s="35"/>
    </row>
    <row r="28" spans="1:11" x14ac:dyDescent="0.3">
      <c r="A28" s="23"/>
      <c r="B28" s="24" t="s">
        <v>34</v>
      </c>
      <c r="C28" s="25">
        <v>0</v>
      </c>
      <c r="D28" s="25">
        <v>117880</v>
      </c>
      <c r="E28" s="31">
        <f>D28</f>
        <v>117880</v>
      </c>
      <c r="F28" s="32">
        <f>G28</f>
        <v>101867.45</v>
      </c>
      <c r="G28" s="33">
        <f>96230.67+5636.78</f>
        <v>101867.45</v>
      </c>
      <c r="H28" s="34">
        <f t="shared" si="0"/>
        <v>16012.550000000003</v>
      </c>
      <c r="J28" s="35"/>
    </row>
    <row r="29" spans="1:11" x14ac:dyDescent="0.3">
      <c r="A29" s="23"/>
      <c r="B29" s="24" t="s">
        <v>35</v>
      </c>
      <c r="C29" s="25">
        <v>0</v>
      </c>
      <c r="D29" s="25">
        <v>38341.58</v>
      </c>
      <c r="E29" s="25">
        <f>D29</f>
        <v>38341.58</v>
      </c>
      <c r="F29" s="25">
        <f>G29</f>
        <v>24940</v>
      </c>
      <c r="G29" s="25">
        <v>24940</v>
      </c>
      <c r="H29" s="25">
        <f t="shared" si="0"/>
        <v>13401.580000000002</v>
      </c>
      <c r="J29" s="35"/>
    </row>
    <row r="30" spans="1:11" x14ac:dyDescent="0.3">
      <c r="A30" s="23"/>
      <c r="B30" s="24" t="s">
        <v>36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f t="shared" si="0"/>
        <v>0</v>
      </c>
    </row>
    <row r="31" spans="1:11" x14ac:dyDescent="0.3">
      <c r="A31" s="23"/>
      <c r="B31" s="24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f t="shared" si="0"/>
        <v>0</v>
      </c>
    </row>
    <row r="32" spans="1:11" x14ac:dyDescent="0.3">
      <c r="A32" s="23"/>
      <c r="B32" s="24" t="s">
        <v>38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f t="shared" si="0"/>
        <v>0</v>
      </c>
    </row>
    <row r="33" spans="1:11" x14ac:dyDescent="0.3">
      <c r="A33" s="23"/>
      <c r="B33" s="24" t="s">
        <v>39</v>
      </c>
      <c r="C33" s="25">
        <v>0</v>
      </c>
      <c r="D33" s="25">
        <v>1000</v>
      </c>
      <c r="E33" s="25">
        <f>D33</f>
        <v>1000</v>
      </c>
      <c r="F33" s="25">
        <v>256.27</v>
      </c>
      <c r="G33" s="25">
        <v>256.27</v>
      </c>
      <c r="H33" s="25">
        <f t="shared" si="0"/>
        <v>743.73</v>
      </c>
    </row>
    <row r="34" spans="1:11" x14ac:dyDescent="0.3">
      <c r="A34" s="20" t="s">
        <v>40</v>
      </c>
      <c r="B34" s="21"/>
      <c r="C34" s="26">
        <v>0</v>
      </c>
      <c r="D34" s="26">
        <f>SUM(D35:D43)</f>
        <v>963438.78</v>
      </c>
      <c r="E34" s="26">
        <f>SUM(E35:E43)</f>
        <v>963438.78</v>
      </c>
      <c r="F34" s="26">
        <f>SUM(F35:F43)</f>
        <v>371616</v>
      </c>
      <c r="G34" s="26">
        <f>SUM(G35:G43)</f>
        <v>371616</v>
      </c>
      <c r="H34" s="26">
        <f t="shared" si="0"/>
        <v>591822.78</v>
      </c>
    </row>
    <row r="35" spans="1:11" x14ac:dyDescent="0.3">
      <c r="A35" s="23"/>
      <c r="B35" s="24" t="s">
        <v>41</v>
      </c>
      <c r="C35" s="25">
        <v>0</v>
      </c>
      <c r="D35" s="25">
        <v>0</v>
      </c>
      <c r="E35" s="25">
        <f>D35</f>
        <v>0</v>
      </c>
      <c r="F35" s="25">
        <v>0</v>
      </c>
      <c r="G35" s="25">
        <v>0</v>
      </c>
      <c r="H35" s="25">
        <f t="shared" si="0"/>
        <v>0</v>
      </c>
    </row>
    <row r="36" spans="1:11" x14ac:dyDescent="0.3">
      <c r="A36" s="23"/>
      <c r="B36" s="24" t="s">
        <v>42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f t="shared" si="0"/>
        <v>0</v>
      </c>
    </row>
    <row r="37" spans="1:11" x14ac:dyDescent="0.3">
      <c r="A37" s="23"/>
      <c r="B37" s="24" t="s">
        <v>43</v>
      </c>
      <c r="C37" s="25">
        <v>0</v>
      </c>
      <c r="D37" s="25">
        <v>963438.78</v>
      </c>
      <c r="E37" s="25">
        <f>D37</f>
        <v>963438.78</v>
      </c>
      <c r="F37" s="25">
        <v>371616</v>
      </c>
      <c r="G37" s="25">
        <v>371616</v>
      </c>
      <c r="H37" s="25">
        <f t="shared" si="0"/>
        <v>591822.78</v>
      </c>
      <c r="J37" s="35"/>
      <c r="K37" s="36"/>
    </row>
    <row r="38" spans="1:11" x14ac:dyDescent="0.3">
      <c r="A38" s="23"/>
      <c r="B38" s="24" t="s">
        <v>44</v>
      </c>
      <c r="C38" s="25">
        <v>0</v>
      </c>
      <c r="D38" s="25">
        <v>0</v>
      </c>
      <c r="E38" s="25">
        <f>D38</f>
        <v>0</v>
      </c>
      <c r="F38" s="25">
        <v>0</v>
      </c>
      <c r="G38" s="25">
        <v>0</v>
      </c>
      <c r="H38" s="25">
        <v>0</v>
      </c>
    </row>
    <row r="39" spans="1:11" x14ac:dyDescent="0.3">
      <c r="A39" s="23"/>
      <c r="B39" s="24" t="s">
        <v>45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</row>
    <row r="40" spans="1:11" x14ac:dyDescent="0.3">
      <c r="A40" s="23"/>
      <c r="B40" s="24" t="s">
        <v>46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</row>
    <row r="41" spans="1:11" x14ac:dyDescent="0.3">
      <c r="A41" s="23"/>
      <c r="B41" s="24" t="s">
        <v>47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</row>
    <row r="42" spans="1:11" x14ac:dyDescent="0.3">
      <c r="A42" s="23"/>
      <c r="B42" s="24" t="s">
        <v>48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</row>
    <row r="43" spans="1:11" x14ac:dyDescent="0.3">
      <c r="A43" s="23"/>
      <c r="B43" s="24" t="s">
        <v>49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</row>
    <row r="44" spans="1:11" x14ac:dyDescent="0.3">
      <c r="A44" s="20" t="s">
        <v>50</v>
      </c>
      <c r="B44" s="21"/>
      <c r="C44" s="26">
        <v>0</v>
      </c>
      <c r="D44" s="26">
        <f>SUM(D45:D53)</f>
        <v>819428.2</v>
      </c>
      <c r="E44" s="26">
        <f>SUM(E45:E53)</f>
        <v>819428.2</v>
      </c>
      <c r="F44" s="26">
        <f>SUM(F45:F53)</f>
        <v>819428.2</v>
      </c>
      <c r="G44" s="26">
        <f>SUM(G45:G53)</f>
        <v>819428.2</v>
      </c>
      <c r="H44" s="26">
        <f>+E44-F44</f>
        <v>0</v>
      </c>
    </row>
    <row r="45" spans="1:11" x14ac:dyDescent="0.3">
      <c r="A45" s="23"/>
      <c r="B45" s="24" t="s">
        <v>51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</row>
    <row r="46" spans="1:11" x14ac:dyDescent="0.3">
      <c r="A46" s="23"/>
      <c r="B46" s="24" t="s">
        <v>52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</row>
    <row r="47" spans="1:11" x14ac:dyDescent="0.3">
      <c r="A47" s="23"/>
      <c r="B47" s="24" t="s">
        <v>53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</row>
    <row r="48" spans="1:11" x14ac:dyDescent="0.3">
      <c r="A48" s="23"/>
      <c r="B48" s="24" t="s">
        <v>54</v>
      </c>
      <c r="C48" s="25">
        <v>0</v>
      </c>
      <c r="D48" s="25">
        <v>819428.2</v>
      </c>
      <c r="E48" s="25">
        <v>819428.2</v>
      </c>
      <c r="F48" s="25">
        <v>819428.2</v>
      </c>
      <c r="G48" s="25">
        <v>819428.2</v>
      </c>
      <c r="H48" s="25">
        <f>+E48-F48</f>
        <v>0</v>
      </c>
    </row>
    <row r="49" spans="1:8" x14ac:dyDescent="0.3">
      <c r="A49" s="23"/>
      <c r="B49" s="24" t="s">
        <v>55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</row>
    <row r="50" spans="1:8" x14ac:dyDescent="0.3">
      <c r="A50" s="23"/>
      <c r="B50" s="24" t="s">
        <v>56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</row>
    <row r="51" spans="1:8" x14ac:dyDescent="0.3">
      <c r="A51" s="23"/>
      <c r="B51" s="24" t="s">
        <v>57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</row>
    <row r="52" spans="1:8" x14ac:dyDescent="0.3">
      <c r="A52" s="23"/>
      <c r="B52" s="24" t="s">
        <v>58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</row>
    <row r="53" spans="1:8" x14ac:dyDescent="0.3">
      <c r="A53" s="23"/>
      <c r="B53" s="24" t="s">
        <v>59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</row>
    <row r="54" spans="1:8" x14ac:dyDescent="0.3">
      <c r="A54" s="20" t="s">
        <v>60</v>
      </c>
      <c r="B54" s="21"/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1:8" x14ac:dyDescent="0.3">
      <c r="A55" s="23"/>
      <c r="B55" s="24" t="s">
        <v>61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</row>
    <row r="56" spans="1:8" x14ac:dyDescent="0.3">
      <c r="A56" s="23"/>
      <c r="B56" s="24" t="s">
        <v>62</v>
      </c>
      <c r="C56" s="25">
        <v>0</v>
      </c>
      <c r="D56" s="25">
        <v>0</v>
      </c>
      <c r="E56" s="25">
        <v>0</v>
      </c>
      <c r="F56" s="25">
        <v>0</v>
      </c>
      <c r="G56" s="31">
        <v>0</v>
      </c>
      <c r="H56" s="25">
        <v>0</v>
      </c>
    </row>
    <row r="57" spans="1:8" x14ac:dyDescent="0.3">
      <c r="A57" s="23"/>
      <c r="B57" s="24" t="s">
        <v>63</v>
      </c>
      <c r="C57" s="25">
        <v>0</v>
      </c>
      <c r="D57" s="25">
        <v>0</v>
      </c>
      <c r="E57" s="25">
        <v>0</v>
      </c>
      <c r="F57" s="31">
        <v>0</v>
      </c>
      <c r="G57" s="31">
        <v>0</v>
      </c>
      <c r="H57" s="25">
        <v>0</v>
      </c>
    </row>
    <row r="58" spans="1:8" x14ac:dyDescent="0.3">
      <c r="A58" s="20" t="s">
        <v>64</v>
      </c>
      <c r="B58" s="21"/>
      <c r="C58" s="26">
        <v>0</v>
      </c>
      <c r="D58" s="26">
        <f>SUM(D59:D65)</f>
        <v>279904.76</v>
      </c>
      <c r="E58" s="26">
        <f>SUM(E59:E65)</f>
        <v>279904.76</v>
      </c>
      <c r="F58" s="37">
        <v>0</v>
      </c>
      <c r="G58" s="37">
        <v>0</v>
      </c>
      <c r="H58" s="26">
        <f>E58-F58</f>
        <v>279904.76</v>
      </c>
    </row>
    <row r="59" spans="1:8" x14ac:dyDescent="0.3">
      <c r="A59" s="23"/>
      <c r="B59" s="24" t="s">
        <v>65</v>
      </c>
      <c r="C59" s="25">
        <v>0</v>
      </c>
      <c r="D59" s="25">
        <v>0</v>
      </c>
      <c r="E59" s="38">
        <v>0</v>
      </c>
      <c r="F59" s="31">
        <v>0</v>
      </c>
      <c r="G59" s="31">
        <v>0</v>
      </c>
      <c r="H59" s="25">
        <v>0</v>
      </c>
    </row>
    <row r="60" spans="1:8" x14ac:dyDescent="0.3">
      <c r="A60" s="23"/>
      <c r="B60" s="24" t="s">
        <v>66</v>
      </c>
      <c r="C60" s="25">
        <v>0</v>
      </c>
      <c r="D60" s="25">
        <v>0</v>
      </c>
      <c r="E60" s="38">
        <v>0</v>
      </c>
      <c r="F60" s="31">
        <v>0</v>
      </c>
      <c r="G60" s="31">
        <v>0</v>
      </c>
      <c r="H60" s="25">
        <v>0</v>
      </c>
    </row>
    <row r="61" spans="1:8" x14ac:dyDescent="0.3">
      <c r="A61" s="23"/>
      <c r="B61" s="24" t="s">
        <v>67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</row>
    <row r="62" spans="1:8" x14ac:dyDescent="0.3">
      <c r="A62" s="23"/>
      <c r="B62" s="24" t="s">
        <v>68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</row>
    <row r="63" spans="1:8" x14ac:dyDescent="0.3">
      <c r="A63" s="23"/>
      <c r="B63" s="24" t="s">
        <v>69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</row>
    <row r="64" spans="1:8" x14ac:dyDescent="0.3">
      <c r="A64" s="23"/>
      <c r="B64" s="24" t="s">
        <v>70</v>
      </c>
      <c r="C64" s="25">
        <v>0</v>
      </c>
      <c r="D64" s="25">
        <v>0</v>
      </c>
      <c r="E64" s="25">
        <v>0</v>
      </c>
      <c r="F64" s="25">
        <v>0</v>
      </c>
      <c r="G64" s="39">
        <v>0</v>
      </c>
      <c r="H64" s="25">
        <v>0</v>
      </c>
    </row>
    <row r="65" spans="1:10" x14ac:dyDescent="0.3">
      <c r="A65" s="23"/>
      <c r="B65" s="24" t="s">
        <v>71</v>
      </c>
      <c r="C65" s="25">
        <v>0</v>
      </c>
      <c r="D65" s="25">
        <v>279904.76</v>
      </c>
      <c r="E65" s="25">
        <f>D65</f>
        <v>279904.76</v>
      </c>
      <c r="F65" s="25">
        <v>0</v>
      </c>
      <c r="G65" s="40">
        <v>0</v>
      </c>
      <c r="H65" s="25">
        <f>+E65-F65</f>
        <v>279904.76</v>
      </c>
    </row>
    <row r="66" spans="1:10" x14ac:dyDescent="0.3">
      <c r="A66" s="20" t="s">
        <v>72</v>
      </c>
      <c r="B66" s="21"/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</row>
    <row r="67" spans="1:10" x14ac:dyDescent="0.3">
      <c r="A67" s="23"/>
      <c r="B67" s="24" t="s">
        <v>73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J67" s="4"/>
    </row>
    <row r="68" spans="1:10" x14ac:dyDescent="0.3">
      <c r="A68" s="23"/>
      <c r="B68" s="24" t="s">
        <v>74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J68" s="4"/>
    </row>
    <row r="69" spans="1:10" x14ac:dyDescent="0.3">
      <c r="A69" s="23"/>
      <c r="B69" s="24" t="s">
        <v>75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</row>
    <row r="70" spans="1:10" x14ac:dyDescent="0.3">
      <c r="A70" s="20" t="s">
        <v>76</v>
      </c>
      <c r="B70" s="21"/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1:10" x14ac:dyDescent="0.3">
      <c r="A71" s="23"/>
      <c r="B71" s="24" t="s">
        <v>77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</row>
    <row r="72" spans="1:10" x14ac:dyDescent="0.3">
      <c r="A72" s="23"/>
      <c r="B72" s="24" t="s">
        <v>78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</row>
    <row r="73" spans="1:10" x14ac:dyDescent="0.3">
      <c r="A73" s="23"/>
      <c r="B73" s="24" t="s">
        <v>79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</row>
    <row r="74" spans="1:10" x14ac:dyDescent="0.3">
      <c r="A74" s="23"/>
      <c r="B74" s="24" t="s">
        <v>80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</row>
    <row r="75" spans="1:10" x14ac:dyDescent="0.3">
      <c r="A75" s="23"/>
      <c r="B75" s="24" t="s">
        <v>81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</row>
    <row r="76" spans="1:10" x14ac:dyDescent="0.3">
      <c r="A76" s="23"/>
      <c r="B76" s="24" t="s">
        <v>82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1:10" x14ac:dyDescent="0.3">
      <c r="A77" s="41"/>
      <c r="B77" s="42" t="s">
        <v>83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J77" s="44"/>
    </row>
    <row r="78" spans="1:10" x14ac:dyDescent="0.3">
      <c r="A78" s="45"/>
      <c r="B78" s="46" t="s">
        <v>84</v>
      </c>
      <c r="C78" s="47">
        <f t="shared" ref="C78:H78" si="1">+C6+C14+C24+C34+C44+C54+C58+C66+C70</f>
        <v>0</v>
      </c>
      <c r="D78" s="48">
        <f t="shared" si="1"/>
        <v>3927525.5</v>
      </c>
      <c r="E78" s="48">
        <f t="shared" si="1"/>
        <v>3927525.5</v>
      </c>
      <c r="F78" s="48">
        <f t="shared" si="1"/>
        <v>2839676.84</v>
      </c>
      <c r="G78" s="48">
        <f t="shared" si="1"/>
        <v>2826755.15</v>
      </c>
      <c r="H78" s="48">
        <f t="shared" si="1"/>
        <v>1087848.6600000001</v>
      </c>
      <c r="J78" s="44"/>
    </row>
    <row r="79" spans="1:10" x14ac:dyDescent="0.3">
      <c r="A79" s="49"/>
      <c r="B79" s="49"/>
      <c r="C79" s="50"/>
      <c r="D79" s="50"/>
      <c r="E79" s="50"/>
      <c r="F79" s="51"/>
      <c r="G79" s="50"/>
      <c r="H79" s="52"/>
    </row>
    <row r="80" spans="1:10" x14ac:dyDescent="0.3">
      <c r="A80" s="49" t="s">
        <v>85</v>
      </c>
      <c r="B80" s="49"/>
      <c r="C80" s="50"/>
      <c r="D80" s="50"/>
      <c r="E80" s="50"/>
      <c r="F80" s="50"/>
      <c r="G80" s="50"/>
      <c r="H80" s="52"/>
    </row>
    <row r="81" spans="1:8" x14ac:dyDescent="0.3">
      <c r="A81" s="49"/>
      <c r="B81" s="49"/>
      <c r="C81" s="50"/>
      <c r="D81" s="50"/>
      <c r="E81" s="50"/>
      <c r="F81" s="50"/>
      <c r="G81" s="50"/>
      <c r="H81" s="50"/>
    </row>
    <row r="82" spans="1:8" x14ac:dyDescent="0.3">
      <c r="A82" s="49"/>
      <c r="B82" s="49"/>
      <c r="C82" s="50"/>
      <c r="D82" s="50"/>
      <c r="E82" s="50"/>
      <c r="F82" s="50"/>
      <c r="G82" s="50"/>
      <c r="H82" s="50"/>
    </row>
    <row r="83" spans="1:8" x14ac:dyDescent="0.3">
      <c r="A83" s="49"/>
      <c r="B83" s="53" t="s">
        <v>86</v>
      </c>
      <c r="C83" s="53"/>
      <c r="D83" s="50"/>
      <c r="E83" s="50"/>
      <c r="F83" s="54" t="s">
        <v>87</v>
      </c>
      <c r="G83" s="54"/>
      <c r="H83" s="54"/>
    </row>
    <row r="84" spans="1:8" ht="38.6" customHeight="1" x14ac:dyDescent="0.3">
      <c r="A84" s="49"/>
      <c r="B84" s="55" t="s">
        <v>88</v>
      </c>
      <c r="C84" s="55"/>
      <c r="D84" s="50"/>
      <c r="E84" s="50"/>
      <c r="F84" s="56" t="s">
        <v>89</v>
      </c>
      <c r="G84" s="56"/>
      <c r="H84" s="56"/>
    </row>
    <row r="86" spans="1:8" hidden="1" x14ac:dyDescent="0.3">
      <c r="B86" s="57"/>
    </row>
    <row r="87" spans="1:8" hidden="1" x14ac:dyDescent="0.3">
      <c r="B87" s="59" t="s">
        <v>90</v>
      </c>
    </row>
    <row r="88" spans="1:8" hidden="1" x14ac:dyDescent="0.3">
      <c r="B88" s="59" t="s">
        <v>91</v>
      </c>
    </row>
  </sheetData>
  <sheetProtection formatCells="0" formatColumns="0" formatRows="0" autoFilter="0"/>
  <mergeCells count="9">
    <mergeCell ref="B84:C84"/>
    <mergeCell ref="F84:H84"/>
    <mergeCell ref="A1:H1"/>
    <mergeCell ref="B2:H2"/>
    <mergeCell ref="A3:B5"/>
    <mergeCell ref="C3:G3"/>
    <mergeCell ref="H3:H4"/>
    <mergeCell ref="B83:C83"/>
    <mergeCell ref="F83:H83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322_COG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2022-01-24T00:58:35Z</dcterms:created>
  <dcterms:modified xsi:type="dcterms:W3CDTF">2022-01-24T00:59:12Z</dcterms:modified>
</cp:coreProperties>
</file>