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620" windowHeight="1176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" i="6"/>
  <c r="E77" s="1"/>
  <c r="D23"/>
  <c r="D77" s="1"/>
  <c r="F23"/>
  <c r="H23" l="1"/>
  <c r="H13"/>
  <c r="H19"/>
  <c r="H26"/>
  <c r="H36"/>
  <c r="H34"/>
  <c r="H33"/>
  <c r="H64"/>
  <c r="H57"/>
  <c r="H16"/>
  <c r="H27"/>
  <c r="H28"/>
  <c r="H77" l="1"/>
  <c r="C42" i="5"/>
  <c r="E7" i="4"/>
  <c r="E38" s="1"/>
  <c r="E52" s="1"/>
  <c r="D6" i="8"/>
  <c r="D16" s="1"/>
  <c r="F77" i="6"/>
  <c r="F42" i="5" s="1"/>
  <c r="G77" i="6"/>
  <c r="G27" i="5" s="1"/>
  <c r="G42" s="1"/>
  <c r="H6" i="8"/>
  <c r="H16" s="1"/>
  <c r="C77" i="6"/>
  <c r="D7" i="4" l="1"/>
  <c r="D38" s="1"/>
  <c r="D52" s="1"/>
  <c r="E6" i="8"/>
  <c r="D27" i="5"/>
  <c r="D42" s="1"/>
  <c r="G6" i="8"/>
  <c r="G16" s="1"/>
  <c r="E27" i="5"/>
  <c r="E42" s="1"/>
  <c r="H7" i="4"/>
  <c r="H27" i="5"/>
  <c r="H42" s="1"/>
  <c r="G7" i="4"/>
  <c r="E16"/>
  <c r="F16" i="8"/>
  <c r="D16" i="4"/>
  <c r="C16"/>
  <c r="E16" i="8" l="1"/>
  <c r="H38" i="4"/>
  <c r="H52" s="1"/>
  <c r="H16"/>
  <c r="G16"/>
  <c r="G38"/>
  <c r="G52" s="1"/>
  <c r="F38"/>
  <c r="F52" s="1"/>
  <c r="F16"/>
</calcChain>
</file>

<file path=xl/sharedStrings.xml><?xml version="1.0" encoding="utf-8"?>
<sst xmlns="http://schemas.openxmlformats.org/spreadsheetml/2006/main" count="199" uniqueCount="137">
  <si>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</si>
  <si>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</si>
  <si>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</si>
  <si>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</si>
  <si>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</si>
  <si>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</si>
  <si>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</si>
  <si>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</si>
  <si>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</si>
  <si>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</si>
  <si>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</si>
  <si>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</si>
  <si>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</si>
  <si>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</si>
  <si>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</si>
  <si>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</si>
  <si>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</si>
  <si>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</si>
  <si>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</si>
  <si>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</si>
  <si>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</si>
  <si>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</si>
  <si>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</si>
  <si>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</si>
  <si>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</si>
  <si>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</si>
  <si>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</si>
  <si>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</si>
  <si>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</si>
  <si>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</si>
  <si>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</si>
  <si>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</si>
  <si>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</si>
  <si>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</si>
  <si>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</si>
  <si>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</si>
  <si>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</si>
  <si>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</si>
  <si>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</si>
  <si>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</si>
  <si>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</si>
  <si>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</si>
  <si>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</si>
  <si>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</si>
  <si>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</si>
  <si>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</si>
  <si>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</si>
  <si>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</si>
  <si>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</si>
  <si>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</si>
  <si>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</si>
  <si>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</si>
  <si>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</si>
  <si>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</si>
  <si>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</si>
  <si>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</si>
  <si>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</si>
  <si>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</si>
  <si>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</si>
  <si>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</si>
  <si>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</si>
  <si>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</si>
  <si>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</si>
  <si>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</si>
  <si>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</si>
  <si>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</si>
  <si>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</si>
  <si>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</si>
  <si>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</si>
  <si>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</si>
  <si>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</si>
  <si>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</si>
  <si>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</si>
  <si>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</si>
  <si>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</si>
  <si>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</si>
  <si>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</si>
  <si>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</si>
  <si>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</si>
  <si>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</si>
  <si>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</si>
  <si>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</si>
  <si>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</si>
  <si>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</si>
  <si>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</si>
  <si>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</si>
  <si>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</si>
  <si>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</si>
  <si>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</si>
  <si>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</si>
  <si>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</si>
  <si>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</si>
  <si>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</si>
  <si>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</si>
  <si>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</si>
  <si>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</si>
  <si>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</si>
  <si>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</si>
  <si>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</si>
  <si>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</si>
  <si>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</si>
  <si>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</si>
  <si>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</si>
  <si>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</si>
  <si>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</si>
  <si>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</si>
  <si>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</si>
  <si>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</si>
  <si>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</si>
  <si>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</si>
  <si>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</si>
  <si>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</si>
  <si>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</si>
  <si>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</si>
  <si>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</si>
  <si>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</si>
  <si>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</si>
  <si>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</si>
  <si>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</si>
  <si>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</si>
  <si>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</si>
  <si>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</si>
  <si>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</si>
  <si>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</si>
  <si>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</si>
  <si>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</si>
  <si>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</si>
  <si>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</si>
  <si>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emisor"</t>
  </si>
  <si>
    <t>NO APLICA</t>
  </si>
  <si>
    <t>FIDEICOMISO DEL PROGRAMA DE REFORESTACION Y PROTECCION A ZONAS REFORESTADAS  11226‐06‐11    &lt;&lt;FIFORES&gt;&gt;
Estado Analítico del Ejercicio del Presupuesto de Egresos
Clasificación por Objeto del Gasto (Capítulo y Concepto)
Del 01 de enero al 31 de diciembre de 2019</t>
  </si>
  <si>
    <t>FIDEICOMISO DEL PROGRAMA DE REFORESTACION Y PROTECCION A ZONAS REFORESTADAS 11226‐06‐11    &lt;&lt;FIFORES&gt;&gt;
Estado Analítico del Ejercicio del Presupuesto de Egresos
Clasificación Administrativa
Del 01 de enero al 31 de diciembre de 2019</t>
  </si>
  <si>
    <t>FIDEICOMISO DEL PROGRAMA DE REFORESTACION Y PROTECCION A ZONAS REFORESTADAS 11226‐06‐11    &lt;&lt;FIFORES&gt;&gt;
Estado Analítico del Ejercicio del Presupuesto de Egresos
Clasificación Administrativa
Del 01 de enero al 31 de diciembre 2019</t>
  </si>
  <si>
    <t>FIDEICOMISO DEL PROGRAMA DE REFORESTACION Y PROTECCION A ZONAS REFORESTADAS 11226‐06‐11   &lt;&lt;FIFORES&gt;&gt;
Estado Analítico del Ejercicio del Presupuesto de Egresos
Clasificación Económica (por Tipo de Gasto)
Del 01 de enero al 31 de diciembre de 2019</t>
  </si>
  <si>
    <t>FIDEICOMISO DEL PROGRAMA DE REFORESTACION Y PROTECCION A ZONAS REFORESTADAS11226‐06‐11 (FIFORES)</t>
  </si>
  <si>
    <t xml:space="preserve"> </t>
  </si>
  <si>
    <t>FIDEICOMISO DEL PROGRAMA DE REFORESTACION Y PROTECCION A ZONAS REFORESTADAS 11226‐06‐11   &lt;&lt;FIFORES&gt;&gt;
Estado Analítico del Ejercicio del Presupuesto de Egresos
Clasificación Funcional (Finalidad y Función)
Del 01 de enero al 31 de diciembre de 2019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</si>
</sst>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7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3" fontId="6" fillId="2" borderId="8" xfId="9" applyNumberFormat="1" applyFont="1" applyFill="1" applyBorder="1" applyAlignment="1">
      <alignment horizontal="center" vertical="center" wrapText="1"/>
    </xf>
    <xf numFmtId="3" fontId="0" fillId="0" borderId="0" xfId="0" applyNumberFormat="1" applyProtection="1">
      <protection locked="0"/>
    </xf>
    <xf numFmtId="3" fontId="2" fillId="0" borderId="13" xfId="0" applyNumberFormat="1" applyFont="1" applyBorder="1" applyProtection="1">
      <protection locked="0"/>
    </xf>
    <xf numFmtId="3" fontId="2" fillId="0" borderId="13" xfId="0" applyNumberFormat="1" applyFont="1" applyFill="1" applyBorder="1" applyProtection="1">
      <protection locked="0"/>
    </xf>
    <xf numFmtId="3" fontId="0" fillId="0" borderId="0" xfId="0" applyNumberFormat="1" applyFont="1" applyProtection="1">
      <protection locked="0"/>
    </xf>
    <xf numFmtId="4" fontId="8" fillId="0" borderId="15" xfId="0" applyNumberFormat="1" applyFont="1" applyFill="1" applyBorder="1" applyAlignment="1" applyProtection="1">
      <alignment horizontal="center"/>
      <protection locked="0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3" fontId="6" fillId="0" borderId="13" xfId="0" applyNumberFormat="1" applyFont="1" applyFill="1" applyBorder="1" applyProtection="1">
      <protection locked="0"/>
    </xf>
    <xf numFmtId="3" fontId="2" fillId="0" borderId="15" xfId="0" applyNumberFormat="1" applyFont="1" applyFill="1" applyBorder="1" applyProtection="1">
      <protection locked="0"/>
    </xf>
    <xf numFmtId="3" fontId="6" fillId="0" borderId="15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6" fillId="0" borderId="0" xfId="0" applyNumberFormat="1" applyFont="1" applyFill="1" applyBorder="1" applyProtection="1">
      <protection locked="0"/>
    </xf>
    <xf numFmtId="3" fontId="6" fillId="0" borderId="1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2" fillId="0" borderId="14" xfId="0" applyNumberFormat="1" applyFont="1" applyFill="1" applyBorder="1" applyProtection="1">
      <protection locked="0"/>
    </xf>
    <xf numFmtId="3" fontId="6" fillId="0" borderId="14" xfId="0" applyNumberFormat="1" applyFont="1" applyFill="1" applyBorder="1" applyProtection="1">
      <protection locked="0"/>
    </xf>
    <xf numFmtId="3" fontId="2" fillId="0" borderId="15" xfId="16" applyNumberFormat="1" applyFont="1" applyBorder="1" applyProtection="1">
      <protection locked="0"/>
    </xf>
    <xf numFmtId="3" fontId="2" fillId="0" borderId="15" xfId="0" applyNumberFormat="1" applyFont="1" applyBorder="1" applyProtection="1">
      <protection locked="0"/>
    </xf>
    <xf numFmtId="3" fontId="2" fillId="0" borderId="14" xfId="0" applyNumberFormat="1" applyFont="1" applyBorder="1" applyProtection="1">
      <protection locked="0"/>
    </xf>
    <xf numFmtId="3" fontId="6" fillId="0" borderId="8" xfId="0" applyNumberFormat="1" applyFont="1" applyFill="1" applyBorder="1" applyProtection="1">
      <protection locked="0"/>
    </xf>
    <xf numFmtId="0" fontId="6" fillId="0" borderId="4" xfId="9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3" fontId="7" fillId="0" borderId="0" xfId="0" applyNumberFormat="1" applyFont="1" applyProtection="1">
      <protection locked="0"/>
    </xf>
    <xf numFmtId="0" fontId="7" fillId="0" borderId="0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12" xfId="0" applyFont="1" applyBorder="1" applyProtection="1">
      <protection locked="0"/>
    </xf>
    <xf numFmtId="4" fontId="7" fillId="0" borderId="13" xfId="0" applyNumberFormat="1" applyFont="1" applyBorder="1" applyProtection="1">
      <protection locked="0"/>
    </xf>
    <xf numFmtId="4" fontId="7" fillId="0" borderId="15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0" fontId="7" fillId="0" borderId="0" xfId="0" applyFont="1" applyBorder="1" applyAlignment="1" applyProtection="1">
      <alignment wrapText="1"/>
      <protection locked="0"/>
    </xf>
    <xf numFmtId="3" fontId="7" fillId="0" borderId="15" xfId="0" applyNumberFormat="1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3" fontId="7" fillId="0" borderId="14" xfId="0" applyNumberFormat="1" applyFont="1" applyBorder="1" applyProtection="1">
      <protection locked="0"/>
    </xf>
    <xf numFmtId="0" fontId="7" fillId="0" borderId="0" xfId="0" applyFont="1" applyFill="1" applyProtection="1">
      <protection locked="0"/>
    </xf>
    <xf numFmtId="3" fontId="7" fillId="0" borderId="0" xfId="0" applyNumberFormat="1" applyFont="1" applyFill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3" fontId="6" fillId="2" borderId="13" xfId="9" applyNumberFormat="1" applyFont="1" applyFill="1" applyBorder="1" applyAlignment="1">
      <alignment horizontal="center" vertical="center" wrapText="1"/>
    </xf>
    <xf numFmtId="3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3" fontId="6" fillId="2" borderId="9" xfId="9" applyNumberFormat="1" applyFont="1" applyFill="1" applyBorder="1" applyAlignment="1" applyProtection="1">
      <alignment horizontal="center" vertical="center" wrapText="1"/>
      <protection locked="0"/>
    </xf>
    <xf numFmtId="3" fontId="6" fillId="2" borderId="10" xfId="9" applyNumberFormat="1" applyFont="1" applyFill="1" applyBorder="1" applyAlignment="1" applyProtection="1">
      <alignment horizontal="center" vertical="center" wrapText="1"/>
      <protection locked="0"/>
    </xf>
    <xf numFmtId="3" fontId="6" fillId="2" borderId="11" xfId="9" applyNumberFormat="1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showGridLines="0" topLeftCell="A70" workbookViewId="0">
      <selection sqref="A1:H1"/>
    </sheetView>
  </sheetViews>
  <sheetFormatPr baseColWidth="10" defaultColWidth="12" defaultRowHeight="11.25"/>
  <cols>
    <col min="1" max="1" width="5.83203125" style="1" customWidth="1"/>
    <col min="2" max="2" width="62.83203125" style="1" customWidth="1"/>
    <col min="3" max="3" width="13.5" style="35" customWidth="1"/>
    <col min="4" max="4" width="16.33203125" style="35" customWidth="1"/>
    <col min="5" max="5" width="15.1640625" style="35" customWidth="1"/>
    <col min="6" max="6" width="15.5" style="35" customWidth="1"/>
    <col min="7" max="7" width="15" style="35" customWidth="1"/>
    <col min="8" max="8" width="14.1640625" style="35" customWidth="1"/>
    <col min="9" max="16384" width="12" style="1"/>
  </cols>
  <sheetData>
    <row r="1" spans="1:9" ht="50.1" customHeight="1">
      <c r="A1" s="74" t="s">
        <v>130</v>
      </c>
      <c r="B1" s="75"/>
      <c r="C1" s="75"/>
      <c r="D1" s="75"/>
      <c r="E1" s="75"/>
      <c r="F1" s="75"/>
      <c r="G1" s="75"/>
      <c r="H1" s="76"/>
    </row>
    <row r="2" spans="1:9">
      <c r="A2" s="79" t="s">
        <v>54</v>
      </c>
      <c r="B2" s="80"/>
      <c r="C2" s="74" t="s">
        <v>60</v>
      </c>
      <c r="D2" s="75"/>
      <c r="E2" s="75"/>
      <c r="F2" s="75"/>
      <c r="G2" s="76"/>
      <c r="H2" s="77" t="s">
        <v>59</v>
      </c>
    </row>
    <row r="3" spans="1:9" ht="24.95" customHeight="1">
      <c r="A3" s="81"/>
      <c r="B3" s="82"/>
      <c r="C3" s="34" t="s">
        <v>55</v>
      </c>
      <c r="D3" s="34" t="s">
        <v>125</v>
      </c>
      <c r="E3" s="34" t="s">
        <v>56</v>
      </c>
      <c r="F3" s="34" t="s">
        <v>57</v>
      </c>
      <c r="G3" s="34" t="s">
        <v>58</v>
      </c>
      <c r="H3" s="78"/>
    </row>
    <row r="4" spans="1:9">
      <c r="A4" s="83"/>
      <c r="B4" s="84"/>
      <c r="C4" s="34">
        <v>1</v>
      </c>
      <c r="D4" s="34">
        <v>2</v>
      </c>
      <c r="E4" s="34" t="s">
        <v>126</v>
      </c>
      <c r="F4" s="34">
        <v>4</v>
      </c>
      <c r="G4" s="34">
        <v>5</v>
      </c>
      <c r="H4" s="34" t="s">
        <v>127</v>
      </c>
    </row>
    <row r="5" spans="1:9">
      <c r="A5" s="33" t="s">
        <v>61</v>
      </c>
      <c r="B5" s="5"/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</row>
    <row r="6" spans="1:9">
      <c r="A6" s="3"/>
      <c r="B6" s="9" t="s">
        <v>70</v>
      </c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</row>
    <row r="7" spans="1:9">
      <c r="A7" s="3"/>
      <c r="B7" s="9" t="s">
        <v>71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</row>
    <row r="8" spans="1:9">
      <c r="A8" s="3"/>
      <c r="B8" s="9" t="s">
        <v>72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</row>
    <row r="9" spans="1:9">
      <c r="A9" s="3"/>
      <c r="B9" s="9" t="s">
        <v>35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</row>
    <row r="10" spans="1:9">
      <c r="A10" s="3"/>
      <c r="B10" s="9" t="s">
        <v>73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</row>
    <row r="11" spans="1:9">
      <c r="A11" s="3"/>
      <c r="B11" s="9" t="s">
        <v>36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</row>
    <row r="12" spans="1:9">
      <c r="A12" s="3"/>
      <c r="B12" s="9" t="s">
        <v>74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</row>
    <row r="13" spans="1:9">
      <c r="A13" s="33" t="s">
        <v>62</v>
      </c>
      <c r="B13" s="5"/>
      <c r="C13" s="44">
        <v>0</v>
      </c>
      <c r="D13" s="44">
        <v>3977000</v>
      </c>
      <c r="E13" s="44">
        <v>3977000</v>
      </c>
      <c r="F13" s="44">
        <v>863856.31</v>
      </c>
      <c r="G13" s="44">
        <v>859830.97</v>
      </c>
      <c r="H13" s="44">
        <f>E13-F13</f>
        <v>3113143.69</v>
      </c>
      <c r="I13" s="35"/>
    </row>
    <row r="14" spans="1:9">
      <c r="A14" s="3"/>
      <c r="B14" s="9" t="s">
        <v>75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</row>
    <row r="15" spans="1:9">
      <c r="A15" s="3"/>
      <c r="B15" s="9" t="s">
        <v>76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</row>
    <row r="16" spans="1:9">
      <c r="A16" s="3"/>
      <c r="B16" s="9" t="s">
        <v>77</v>
      </c>
      <c r="C16" s="43">
        <v>0</v>
      </c>
      <c r="D16" s="43">
        <v>3702000</v>
      </c>
      <c r="E16" s="43">
        <v>3702000</v>
      </c>
      <c r="F16" s="43">
        <v>762867.5</v>
      </c>
      <c r="G16" s="43">
        <v>762867.5</v>
      </c>
      <c r="H16" s="43">
        <f t="shared" ref="H16:H28" si="0">E16-G16</f>
        <v>2939132.5</v>
      </c>
    </row>
    <row r="17" spans="1:8">
      <c r="A17" s="3"/>
      <c r="B17" s="9" t="s">
        <v>78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</row>
    <row r="18" spans="1:8">
      <c r="A18" s="3"/>
      <c r="B18" s="9" t="s">
        <v>79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</row>
    <row r="19" spans="1:8">
      <c r="A19" s="3"/>
      <c r="B19" s="9" t="s">
        <v>80</v>
      </c>
      <c r="C19" s="43">
        <v>0</v>
      </c>
      <c r="D19" s="43">
        <v>275000</v>
      </c>
      <c r="E19" s="43">
        <v>275000</v>
      </c>
      <c r="F19" s="43">
        <v>100988.81</v>
      </c>
      <c r="G19" s="43">
        <v>96963.47</v>
      </c>
      <c r="H19" s="43">
        <f>E19-F19</f>
        <v>174011.19</v>
      </c>
    </row>
    <row r="20" spans="1:8">
      <c r="A20" s="3"/>
      <c r="B20" s="9" t="s">
        <v>81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</row>
    <row r="21" spans="1:8">
      <c r="A21" s="3"/>
      <c r="B21" s="9" t="s">
        <v>82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</row>
    <row r="22" spans="1:8">
      <c r="A22" s="3"/>
      <c r="B22" s="9" t="s">
        <v>83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</row>
    <row r="23" spans="1:8">
      <c r="A23" s="33" t="s">
        <v>63</v>
      </c>
      <c r="B23" s="5"/>
      <c r="C23" s="44">
        <v>0</v>
      </c>
      <c r="D23" s="44">
        <f>+D26+D27+D28+D32</f>
        <v>1532469.65</v>
      </c>
      <c r="E23" s="44">
        <f>+E26+E27+E28+E32</f>
        <v>1532469.65</v>
      </c>
      <c r="F23" s="44">
        <f>+F26+F27+F32</f>
        <v>1449238.3199999998</v>
      </c>
      <c r="G23" s="44">
        <v>1292891.74</v>
      </c>
      <c r="H23" s="44">
        <f>E23-F23</f>
        <v>83231.330000000075</v>
      </c>
    </row>
    <row r="24" spans="1:8">
      <c r="A24" s="3"/>
      <c r="B24" s="9" t="s">
        <v>84</v>
      </c>
      <c r="C24" s="43">
        <v>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</row>
    <row r="25" spans="1:8">
      <c r="A25" s="3"/>
      <c r="B25" s="9" t="s">
        <v>85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</row>
    <row r="26" spans="1:8">
      <c r="A26" s="3"/>
      <c r="B26" s="9" t="s">
        <v>86</v>
      </c>
      <c r="C26" s="43">
        <v>0</v>
      </c>
      <c r="D26" s="43">
        <v>1354569.65</v>
      </c>
      <c r="E26" s="43">
        <v>1354569.65</v>
      </c>
      <c r="F26" s="43">
        <v>1354569.42</v>
      </c>
      <c r="G26" s="43">
        <v>1198222.8400000001</v>
      </c>
      <c r="H26" s="43">
        <f>E26-F26</f>
        <v>0.22999999998137355</v>
      </c>
    </row>
    <row r="27" spans="1:8">
      <c r="A27" s="3"/>
      <c r="B27" s="9" t="s">
        <v>87</v>
      </c>
      <c r="C27" s="43">
        <v>0</v>
      </c>
      <c r="D27" s="43">
        <v>145000</v>
      </c>
      <c r="E27" s="43">
        <v>145000</v>
      </c>
      <c r="F27" s="43">
        <v>91768.9</v>
      </c>
      <c r="G27" s="43">
        <v>91768.9</v>
      </c>
      <c r="H27" s="43">
        <f t="shared" si="0"/>
        <v>53231.100000000006</v>
      </c>
    </row>
    <row r="28" spans="1:8">
      <c r="A28" s="3"/>
      <c r="B28" s="9" t="s">
        <v>88</v>
      </c>
      <c r="C28" s="43">
        <v>0</v>
      </c>
      <c r="D28" s="43">
        <v>30000</v>
      </c>
      <c r="E28" s="43">
        <v>30000</v>
      </c>
      <c r="F28" s="43">
        <v>0</v>
      </c>
      <c r="G28" s="43">
        <v>0</v>
      </c>
      <c r="H28" s="43">
        <f t="shared" si="0"/>
        <v>30000</v>
      </c>
    </row>
    <row r="29" spans="1:8">
      <c r="A29" s="3"/>
      <c r="B29" s="9" t="s">
        <v>89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</row>
    <row r="30" spans="1:8">
      <c r="A30" s="3"/>
      <c r="B30" s="9" t="s">
        <v>90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</row>
    <row r="31" spans="1:8">
      <c r="A31" s="3"/>
      <c r="B31" s="9" t="s">
        <v>91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</row>
    <row r="32" spans="1:8">
      <c r="A32" s="3"/>
      <c r="B32" s="9" t="s">
        <v>19</v>
      </c>
      <c r="C32" s="43">
        <v>0</v>
      </c>
      <c r="D32" s="43">
        <v>2900</v>
      </c>
      <c r="E32" s="43">
        <v>2900</v>
      </c>
      <c r="F32" s="43">
        <v>2900</v>
      </c>
      <c r="G32" s="43">
        <v>2900</v>
      </c>
      <c r="H32" s="43">
        <v>0</v>
      </c>
    </row>
    <row r="33" spans="1:8">
      <c r="A33" s="33" t="s">
        <v>64</v>
      </c>
      <c r="B33" s="5"/>
      <c r="C33" s="44">
        <v>0</v>
      </c>
      <c r="D33" s="44">
        <v>7239455.6899999995</v>
      </c>
      <c r="E33" s="44">
        <v>7239455.6899999995</v>
      </c>
      <c r="F33" s="44">
        <v>6115623.1400000006</v>
      </c>
      <c r="G33" s="44">
        <v>4795623.1400000006</v>
      </c>
      <c r="H33" s="44">
        <f>E33-F33</f>
        <v>1123832.5499999989</v>
      </c>
    </row>
    <row r="34" spans="1:8">
      <c r="A34" s="3"/>
      <c r="B34" s="9" t="s">
        <v>92</v>
      </c>
      <c r="C34" s="43">
        <v>0</v>
      </c>
      <c r="D34" s="43">
        <v>2789869.14</v>
      </c>
      <c r="E34" s="43">
        <v>2789869.14</v>
      </c>
      <c r="F34" s="43">
        <v>2789869.14</v>
      </c>
      <c r="G34" s="43">
        <v>2789869.14</v>
      </c>
      <c r="H34" s="44">
        <f>E34-F34</f>
        <v>0</v>
      </c>
    </row>
    <row r="35" spans="1:8">
      <c r="A35" s="3"/>
      <c r="B35" s="9" t="s">
        <v>93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4">
        <v>0</v>
      </c>
    </row>
    <row r="36" spans="1:8">
      <c r="A36" s="3"/>
      <c r="B36" s="9" t="s">
        <v>94</v>
      </c>
      <c r="C36" s="43">
        <v>0</v>
      </c>
      <c r="D36" s="43">
        <v>4449586.55</v>
      </c>
      <c r="E36" s="43">
        <v>4449586.55</v>
      </c>
      <c r="F36" s="43">
        <v>3325754</v>
      </c>
      <c r="G36" s="43">
        <v>2005754</v>
      </c>
      <c r="H36" s="43">
        <f>E36-F36</f>
        <v>1123832.5499999998</v>
      </c>
    </row>
    <row r="37" spans="1:8">
      <c r="A37" s="3"/>
      <c r="B37" s="9" t="s">
        <v>95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</row>
    <row r="38" spans="1:8">
      <c r="A38" s="3"/>
      <c r="B38" s="9" t="s">
        <v>41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</row>
    <row r="39" spans="1:8">
      <c r="A39" s="3"/>
      <c r="B39" s="9" t="s">
        <v>96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</row>
    <row r="40" spans="1:8">
      <c r="A40" s="3"/>
      <c r="B40" s="9" t="s">
        <v>97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</row>
    <row r="41" spans="1:8">
      <c r="A41" s="3"/>
      <c r="B41" s="9" t="s">
        <v>37</v>
      </c>
      <c r="C41" s="43">
        <v>0</v>
      </c>
      <c r="D41" s="43">
        <v>0</v>
      </c>
      <c r="E41" s="43">
        <v>0</v>
      </c>
      <c r="F41" s="43">
        <v>0</v>
      </c>
      <c r="G41" s="43">
        <v>0</v>
      </c>
      <c r="H41" s="43">
        <v>0</v>
      </c>
    </row>
    <row r="42" spans="1:8">
      <c r="A42" s="3"/>
      <c r="B42" s="9" t="s">
        <v>98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</row>
    <row r="43" spans="1:8">
      <c r="A43" s="33" t="s">
        <v>65</v>
      </c>
      <c r="B43" s="5"/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</row>
    <row r="44" spans="1:8">
      <c r="A44" s="3"/>
      <c r="B44" s="9" t="s">
        <v>99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</row>
    <row r="45" spans="1:8">
      <c r="A45" s="3"/>
      <c r="B45" s="9" t="s">
        <v>100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</row>
    <row r="46" spans="1:8">
      <c r="A46" s="3"/>
      <c r="B46" s="9" t="s">
        <v>101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</row>
    <row r="47" spans="1:8">
      <c r="A47" s="3"/>
      <c r="B47" s="9" t="s">
        <v>102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</row>
    <row r="48" spans="1:8">
      <c r="A48" s="3"/>
      <c r="B48" s="9" t="s">
        <v>103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</row>
    <row r="49" spans="1:8">
      <c r="A49" s="3"/>
      <c r="B49" s="9" t="s">
        <v>104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</row>
    <row r="50" spans="1:8">
      <c r="A50" s="3"/>
      <c r="B50" s="9" t="s">
        <v>105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</row>
    <row r="51" spans="1:8">
      <c r="A51" s="3"/>
      <c r="B51" s="9" t="s">
        <v>106</v>
      </c>
      <c r="C51" s="43">
        <v>0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</row>
    <row r="52" spans="1:8">
      <c r="A52" s="3"/>
      <c r="B52" s="9" t="s">
        <v>107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3">
        <v>0</v>
      </c>
    </row>
    <row r="53" spans="1:8">
      <c r="A53" s="33" t="s">
        <v>66</v>
      </c>
      <c r="B53" s="5"/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</row>
    <row r="54" spans="1:8">
      <c r="A54" s="3"/>
      <c r="B54" s="9" t="s">
        <v>108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</row>
    <row r="55" spans="1:8">
      <c r="A55" s="3"/>
      <c r="B55" s="9" t="s">
        <v>109</v>
      </c>
      <c r="C55" s="43">
        <v>0</v>
      </c>
      <c r="D55" s="43">
        <v>0</v>
      </c>
      <c r="E55" s="43">
        <v>0</v>
      </c>
      <c r="F55" s="43">
        <v>0</v>
      </c>
      <c r="G55" s="45">
        <v>0</v>
      </c>
      <c r="H55" s="43">
        <v>0</v>
      </c>
    </row>
    <row r="56" spans="1:8">
      <c r="A56" s="3"/>
      <c r="B56" s="9" t="s">
        <v>110</v>
      </c>
      <c r="C56" s="43">
        <v>0</v>
      </c>
      <c r="D56" s="43">
        <v>0</v>
      </c>
      <c r="E56" s="43">
        <v>0</v>
      </c>
      <c r="F56" s="45">
        <v>0</v>
      </c>
      <c r="G56" s="45">
        <v>0</v>
      </c>
      <c r="H56" s="43">
        <v>0</v>
      </c>
    </row>
    <row r="57" spans="1:8">
      <c r="A57" s="33" t="s">
        <v>67</v>
      </c>
      <c r="B57" s="5"/>
      <c r="C57" s="44">
        <v>0</v>
      </c>
      <c r="D57" s="44">
        <v>613977.47</v>
      </c>
      <c r="E57" s="46">
        <v>613977.47</v>
      </c>
      <c r="F57" s="47">
        <v>0</v>
      </c>
      <c r="G57" s="47">
        <v>0</v>
      </c>
      <c r="H57" s="44">
        <f>E57-F57</f>
        <v>613977.47</v>
      </c>
    </row>
    <row r="58" spans="1:8">
      <c r="A58" s="3"/>
      <c r="B58" s="9" t="s">
        <v>111</v>
      </c>
      <c r="C58" s="43">
        <v>0</v>
      </c>
      <c r="D58" s="43">
        <v>0</v>
      </c>
      <c r="E58" s="48">
        <v>0</v>
      </c>
      <c r="F58" s="45">
        <v>0</v>
      </c>
      <c r="G58" s="45">
        <v>0</v>
      </c>
      <c r="H58" s="43">
        <v>0</v>
      </c>
    </row>
    <row r="59" spans="1:8">
      <c r="A59" s="3"/>
      <c r="B59" s="9" t="s">
        <v>112</v>
      </c>
      <c r="C59" s="43">
        <v>0</v>
      </c>
      <c r="D59" s="43">
        <v>0</v>
      </c>
      <c r="E59" s="48">
        <v>0</v>
      </c>
      <c r="F59" s="45">
        <v>0</v>
      </c>
      <c r="G59" s="45">
        <v>0</v>
      </c>
      <c r="H59" s="43">
        <v>0</v>
      </c>
    </row>
    <row r="60" spans="1:8">
      <c r="A60" s="3"/>
      <c r="B60" s="9" t="s">
        <v>113</v>
      </c>
      <c r="C60" s="43">
        <v>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</row>
    <row r="61" spans="1:8">
      <c r="A61" s="3"/>
      <c r="B61" s="9" t="s">
        <v>114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</row>
    <row r="62" spans="1:8">
      <c r="A62" s="3"/>
      <c r="B62" s="9" t="s">
        <v>115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</row>
    <row r="63" spans="1:8">
      <c r="A63" s="3"/>
      <c r="B63" s="9" t="s">
        <v>116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</row>
    <row r="64" spans="1:8">
      <c r="A64" s="3"/>
      <c r="B64" s="9" t="s">
        <v>117</v>
      </c>
      <c r="C64" s="43">
        <v>0</v>
      </c>
      <c r="D64" s="43">
        <v>613977.47</v>
      </c>
      <c r="E64" s="43">
        <v>613977.47</v>
      </c>
      <c r="F64" s="43">
        <v>0</v>
      </c>
      <c r="G64" s="43">
        <v>0</v>
      </c>
      <c r="H64" s="43">
        <f>E64-F64</f>
        <v>613977.47</v>
      </c>
    </row>
    <row r="65" spans="1:9">
      <c r="A65" s="33" t="s">
        <v>68</v>
      </c>
      <c r="B65" s="5"/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</row>
    <row r="66" spans="1:9">
      <c r="A66" s="3"/>
      <c r="B66" s="9" t="s">
        <v>38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</row>
    <row r="67" spans="1:9">
      <c r="A67" s="3"/>
      <c r="B67" s="9" t="s">
        <v>39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</row>
    <row r="68" spans="1:9">
      <c r="A68" s="3"/>
      <c r="B68" s="9" t="s">
        <v>40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</row>
    <row r="69" spans="1:9">
      <c r="A69" s="33" t="s">
        <v>69</v>
      </c>
      <c r="B69" s="5"/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</row>
    <row r="70" spans="1:9">
      <c r="A70" s="3"/>
      <c r="B70" s="9" t="s">
        <v>118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</row>
    <row r="71" spans="1:9">
      <c r="A71" s="3"/>
      <c r="B71" s="9" t="s">
        <v>119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</row>
    <row r="72" spans="1:9">
      <c r="A72" s="3"/>
      <c r="B72" s="9" t="s">
        <v>120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</row>
    <row r="73" spans="1:9">
      <c r="A73" s="3"/>
      <c r="B73" s="9" t="s">
        <v>121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</row>
    <row r="74" spans="1:9">
      <c r="A74" s="3"/>
      <c r="B74" s="9" t="s">
        <v>122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</row>
    <row r="75" spans="1:9">
      <c r="A75" s="3"/>
      <c r="B75" s="9" t="s">
        <v>123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</row>
    <row r="76" spans="1:9">
      <c r="A76" s="4"/>
      <c r="B76" s="10" t="s">
        <v>124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</row>
    <row r="77" spans="1:9">
      <c r="A77" s="6"/>
      <c r="B77" s="11" t="s">
        <v>53</v>
      </c>
      <c r="C77" s="50">
        <f>+C5+C13+C23+C33+C43+C53+C57+C65+C69</f>
        <v>0</v>
      </c>
      <c r="D77" s="50">
        <f>+D5+D13+D23+D33+D43+D53+D57+D65+D69</f>
        <v>13362902.810000001</v>
      </c>
      <c r="E77" s="50">
        <f>+E5+E13+E23+E33+E43+E53+E57+E65+E69</f>
        <v>13362902.810000001</v>
      </c>
      <c r="F77" s="50">
        <f t="shared" ref="F77:G77" si="1">+F5+F13+F23+F33+F43+F53+F57+F65+F69</f>
        <v>8428717.7699999996</v>
      </c>
      <c r="G77" s="50">
        <f t="shared" si="1"/>
        <v>6948345.8500000006</v>
      </c>
      <c r="H77" s="50">
        <f>H13+H23+H33+H57</f>
        <v>4934185.0399999982</v>
      </c>
      <c r="I77" s="35"/>
    </row>
    <row r="78" spans="1:9">
      <c r="A78" s="56"/>
      <c r="B78" s="56"/>
      <c r="C78" s="57"/>
      <c r="D78" s="57"/>
      <c r="E78" s="57"/>
      <c r="F78" s="57"/>
      <c r="G78" s="57"/>
      <c r="H78" s="57"/>
    </row>
    <row r="79" spans="1:9">
      <c r="A79" s="56" t="s">
        <v>128</v>
      </c>
      <c r="B79" s="56"/>
      <c r="C79" s="57"/>
      <c r="D79" s="57"/>
      <c r="E79" s="57"/>
      <c r="F79" s="57"/>
      <c r="G79" s="57"/>
      <c r="H79" s="57"/>
    </row>
    <row r="80" spans="1:9">
      <c r="A80" s="56"/>
      <c r="B80" s="56"/>
      <c r="C80" s="57"/>
      <c r="D80" s="57"/>
      <c r="E80" s="57"/>
      <c r="F80" s="57"/>
      <c r="G80" s="57"/>
      <c r="H80" s="57"/>
    </row>
  </sheetData>
  <sheetProtection formatCells="0" formatColumns="0" formatRows="0" autoFilter="0"/>
  <mergeCells count="4">
    <mergeCell ref="A1:H1"/>
    <mergeCell ref="C2:G2"/>
    <mergeCell ref="H2:H3"/>
    <mergeCell ref="A2:B4"/>
  </mergeCells>
  <pageMargins left="0.70866141732283472" right="0.70866141732283472" top="0.74803149606299213" bottom="0.74803149606299213" header="0.31496062992125984" footer="0.31496062992125984"/>
  <pageSetup scale="72" orientation="portrait" r:id="rId1"/>
  <ignoredErrors>
    <ignoredError sqref="C77:E77 H16 H26:H28 H57 H64 H33:H34 H36 H23 H19 H13 F77:H77 D23:F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workbookViewId="0">
      <selection sqref="A1:H1"/>
    </sheetView>
  </sheetViews>
  <sheetFormatPr baseColWidth="10" defaultColWidth="12" defaultRowHeight="11.25"/>
  <cols>
    <col min="1" max="1" width="2.83203125" style="1" customWidth="1"/>
    <col min="2" max="2" width="47.6640625" style="1" customWidth="1"/>
    <col min="3" max="3" width="13.83203125" style="1" customWidth="1"/>
    <col min="4" max="4" width="14.5" style="35" customWidth="1"/>
    <col min="5" max="5" width="14" style="35" customWidth="1"/>
    <col min="6" max="6" width="13.1640625" style="35" customWidth="1"/>
    <col min="7" max="7" width="12" style="35" customWidth="1"/>
    <col min="8" max="8" width="13.33203125" style="35" customWidth="1"/>
    <col min="9" max="16384" width="12" style="1"/>
  </cols>
  <sheetData>
    <row r="1" spans="1:9" ht="50.1" customHeight="1">
      <c r="A1" s="74" t="s">
        <v>133</v>
      </c>
      <c r="B1" s="75"/>
      <c r="C1" s="75"/>
      <c r="D1" s="75"/>
      <c r="E1" s="75"/>
      <c r="F1" s="75"/>
      <c r="G1" s="75"/>
      <c r="H1" s="76"/>
    </row>
    <row r="2" spans="1:9">
      <c r="A2" s="79" t="s">
        <v>54</v>
      </c>
      <c r="B2" s="80"/>
      <c r="C2" s="74" t="s">
        <v>60</v>
      </c>
      <c r="D2" s="75"/>
      <c r="E2" s="75"/>
      <c r="F2" s="75"/>
      <c r="G2" s="76"/>
      <c r="H2" s="77" t="s">
        <v>59</v>
      </c>
    </row>
    <row r="3" spans="1:9" ht="24.95" customHeight="1">
      <c r="A3" s="81"/>
      <c r="B3" s="82"/>
      <c r="C3" s="7" t="s">
        <v>55</v>
      </c>
      <c r="D3" s="34" t="s">
        <v>125</v>
      </c>
      <c r="E3" s="34" t="s">
        <v>56</v>
      </c>
      <c r="F3" s="34" t="s">
        <v>57</v>
      </c>
      <c r="G3" s="34" t="s">
        <v>58</v>
      </c>
      <c r="H3" s="78"/>
    </row>
    <row r="4" spans="1:9">
      <c r="A4" s="83"/>
      <c r="B4" s="84"/>
      <c r="C4" s="8">
        <v>1</v>
      </c>
      <c r="D4" s="34">
        <v>2</v>
      </c>
      <c r="E4" s="34" t="s">
        <v>126</v>
      </c>
      <c r="F4" s="34">
        <v>4</v>
      </c>
      <c r="G4" s="34">
        <v>5</v>
      </c>
      <c r="H4" s="34" t="s">
        <v>127</v>
      </c>
    </row>
    <row r="5" spans="1:9">
      <c r="A5" s="3"/>
      <c r="B5" s="13"/>
      <c r="C5" s="16"/>
      <c r="D5" s="36"/>
      <c r="E5" s="36"/>
      <c r="F5" s="36"/>
      <c r="G5" s="36"/>
      <c r="H5" s="36"/>
    </row>
    <row r="6" spans="1:9">
      <c r="A6" s="3"/>
      <c r="B6" s="13" t="s">
        <v>0</v>
      </c>
      <c r="C6" s="40">
        <v>0</v>
      </c>
      <c r="D6" s="51">
        <f>COG!D77</f>
        <v>13362902.810000001</v>
      </c>
      <c r="E6" s="51">
        <f>COG!E77</f>
        <v>13362902.810000001</v>
      </c>
      <c r="F6" s="51">
        <v>8428717.7699999996</v>
      </c>
      <c r="G6" s="51">
        <f>COG!G77</f>
        <v>6948345.8500000006</v>
      </c>
      <c r="H6" s="51">
        <f>COG!H77</f>
        <v>4934185.0399999982</v>
      </c>
      <c r="I6" s="35"/>
    </row>
    <row r="7" spans="1:9">
      <c r="A7" s="3"/>
      <c r="B7" s="13"/>
      <c r="C7" s="40"/>
      <c r="D7" s="51"/>
      <c r="E7" s="52"/>
      <c r="F7" s="52"/>
      <c r="G7" s="52"/>
      <c r="H7" s="52"/>
    </row>
    <row r="8" spans="1:9">
      <c r="A8" s="3"/>
      <c r="B8" s="13" t="s">
        <v>1</v>
      </c>
      <c r="C8" s="40">
        <v>0</v>
      </c>
      <c r="D8" s="51">
        <v>0</v>
      </c>
      <c r="E8" s="52">
        <v>0</v>
      </c>
      <c r="F8" s="52">
        <v>0</v>
      </c>
      <c r="G8" s="52">
        <v>0</v>
      </c>
      <c r="H8" s="52">
        <v>0</v>
      </c>
    </row>
    <row r="9" spans="1:9">
      <c r="A9" s="3"/>
      <c r="B9" s="13"/>
      <c r="C9" s="40"/>
      <c r="D9" s="52"/>
      <c r="E9" s="52"/>
      <c r="F9" s="52"/>
      <c r="G9" s="52"/>
      <c r="H9" s="52"/>
    </row>
    <row r="10" spans="1:9">
      <c r="A10" s="3"/>
      <c r="B10" s="13" t="s">
        <v>2</v>
      </c>
      <c r="C10" s="40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</row>
    <row r="11" spans="1:9">
      <c r="A11" s="3"/>
      <c r="B11" s="13"/>
      <c r="C11" s="40"/>
      <c r="D11" s="52"/>
      <c r="E11" s="52"/>
      <c r="F11" s="52"/>
      <c r="G11" s="52"/>
      <c r="H11" s="52"/>
    </row>
    <row r="12" spans="1:9">
      <c r="A12" s="3"/>
      <c r="B12" s="13" t="s">
        <v>41</v>
      </c>
      <c r="C12" s="40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</row>
    <row r="13" spans="1:9">
      <c r="A13" s="3"/>
      <c r="B13" s="13"/>
      <c r="C13" s="40"/>
      <c r="D13" s="52"/>
      <c r="E13" s="52"/>
      <c r="F13" s="52"/>
      <c r="G13" s="52"/>
      <c r="H13" s="52"/>
    </row>
    <row r="14" spans="1:9">
      <c r="A14" s="3"/>
      <c r="B14" s="13" t="s">
        <v>38</v>
      </c>
      <c r="C14" s="40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</row>
    <row r="15" spans="1:9">
      <c r="A15" s="4"/>
      <c r="B15" s="14"/>
      <c r="C15" s="41"/>
      <c r="D15" s="53"/>
      <c r="E15" s="53"/>
      <c r="F15" s="53"/>
      <c r="G15" s="53"/>
      <c r="H15" s="53"/>
    </row>
    <row r="16" spans="1:9">
      <c r="A16" s="15"/>
      <c r="B16" s="11" t="s">
        <v>53</v>
      </c>
      <c r="C16" s="12"/>
      <c r="D16" s="50">
        <f t="shared" ref="D16:H16" si="0">D6+D8+D10+D12+D14</f>
        <v>13362902.810000001</v>
      </c>
      <c r="E16" s="50">
        <f t="shared" si="0"/>
        <v>13362902.810000001</v>
      </c>
      <c r="F16" s="50">
        <f t="shared" si="0"/>
        <v>8428717.7699999996</v>
      </c>
      <c r="G16" s="50">
        <f t="shared" si="0"/>
        <v>6948345.8500000006</v>
      </c>
      <c r="H16" s="50">
        <f t="shared" si="0"/>
        <v>4934185.0399999982</v>
      </c>
    </row>
    <row r="17" spans="1:8">
      <c r="A17" s="56"/>
      <c r="B17" s="56"/>
      <c r="C17" s="56"/>
      <c r="D17" s="57"/>
      <c r="E17" s="57"/>
      <c r="F17" s="57"/>
      <c r="G17" s="57"/>
      <c r="H17" s="57"/>
    </row>
    <row r="18" spans="1:8">
      <c r="A18" s="56"/>
      <c r="B18" s="56" t="s">
        <v>128</v>
      </c>
      <c r="C18" s="56"/>
      <c r="D18" s="57"/>
      <c r="E18" s="57"/>
      <c r="F18" s="57"/>
      <c r="G18" s="57"/>
      <c r="H18" s="57"/>
    </row>
    <row r="19" spans="1:8">
      <c r="A19" s="56"/>
      <c r="B19" s="56"/>
      <c r="C19" s="56"/>
      <c r="D19" s="57"/>
      <c r="E19" s="57"/>
      <c r="F19" s="57"/>
      <c r="G19" s="57"/>
      <c r="H19" s="57"/>
    </row>
    <row r="20" spans="1:8">
      <c r="A20" s="56"/>
      <c r="B20" s="56"/>
      <c r="C20" s="56"/>
      <c r="D20" s="57"/>
      <c r="E20" s="57"/>
      <c r="F20" s="57"/>
      <c r="G20" s="57"/>
      <c r="H20" s="57"/>
    </row>
  </sheetData>
  <sheetProtection formatCells="0" formatColumns="0" formatRows="0" autoFilter="0"/>
  <mergeCells count="4">
    <mergeCell ref="A1:H1"/>
    <mergeCell ref="C2:G2"/>
    <mergeCell ref="H2:H3"/>
    <mergeCell ref="A2:B4"/>
  </mergeCells>
  <pageMargins left="0.47244094488188981" right="0.70866141732283472" top="0.74803149606299213" bottom="0.74803149606299213" header="0.31496062992125984" footer="0.31496062992125984"/>
  <pageSetup scale="90" orientation="portrait" r:id="rId1"/>
  <ignoredErrors>
    <ignoredError sqref="D6:E6 D16:H16 G6:H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zoomScaleNormal="100" workbookViewId="0">
      <selection sqref="A1:H1"/>
    </sheetView>
  </sheetViews>
  <sheetFormatPr baseColWidth="10" defaultColWidth="12" defaultRowHeight="11.25"/>
  <cols>
    <col min="1" max="1" width="2.83203125" style="1" customWidth="1"/>
    <col min="2" max="2" width="60.83203125" style="1" customWidth="1"/>
    <col min="3" max="3" width="14.1640625" style="1" customWidth="1"/>
    <col min="4" max="4" width="15.1640625" style="1" customWidth="1"/>
    <col min="5" max="5" width="13.6640625" style="1" customWidth="1"/>
    <col min="6" max="6" width="13" style="1" customWidth="1"/>
    <col min="7" max="8" width="13.33203125" style="1" customWidth="1"/>
    <col min="9" max="16384" width="12" style="1"/>
  </cols>
  <sheetData>
    <row r="1" spans="1:9" ht="45" customHeight="1">
      <c r="A1" s="74" t="s">
        <v>131</v>
      </c>
      <c r="B1" s="75"/>
      <c r="C1" s="75"/>
      <c r="D1" s="75"/>
      <c r="E1" s="75"/>
      <c r="F1" s="75"/>
      <c r="G1" s="75"/>
      <c r="H1" s="76"/>
      <c r="I1" s="56"/>
    </row>
    <row r="2" spans="1:9">
      <c r="A2" s="59"/>
      <c r="B2" s="21"/>
      <c r="C2" s="21"/>
      <c r="D2" s="21"/>
      <c r="E2" s="21"/>
      <c r="F2" s="21"/>
      <c r="G2" s="21"/>
      <c r="H2" s="55"/>
      <c r="I2" s="56"/>
    </row>
    <row r="3" spans="1:9">
      <c r="A3" s="79" t="s">
        <v>54</v>
      </c>
      <c r="B3" s="80"/>
      <c r="C3" s="74" t="s">
        <v>60</v>
      </c>
      <c r="D3" s="75"/>
      <c r="E3" s="75"/>
      <c r="F3" s="75"/>
      <c r="G3" s="76"/>
      <c r="H3" s="85" t="s">
        <v>59</v>
      </c>
      <c r="I3" s="56"/>
    </row>
    <row r="4" spans="1:9" ht="24.95" customHeight="1">
      <c r="A4" s="81"/>
      <c r="B4" s="82"/>
      <c r="C4" s="7" t="s">
        <v>55</v>
      </c>
      <c r="D4" s="7" t="s">
        <v>125</v>
      </c>
      <c r="E4" s="7" t="s">
        <v>56</v>
      </c>
      <c r="F4" s="7" t="s">
        <v>57</v>
      </c>
      <c r="G4" s="7" t="s">
        <v>58</v>
      </c>
      <c r="H4" s="86"/>
      <c r="I4" s="56"/>
    </row>
    <row r="5" spans="1:9">
      <c r="A5" s="83"/>
      <c r="B5" s="84"/>
      <c r="C5" s="8">
        <v>1</v>
      </c>
      <c r="D5" s="8">
        <v>2</v>
      </c>
      <c r="E5" s="8" t="s">
        <v>126</v>
      </c>
      <c r="F5" s="8">
        <v>4</v>
      </c>
      <c r="G5" s="8">
        <v>5</v>
      </c>
      <c r="H5" s="8" t="s">
        <v>127</v>
      </c>
      <c r="I5" s="56"/>
    </row>
    <row r="6" spans="1:9">
      <c r="A6" s="60"/>
      <c r="B6" s="19"/>
      <c r="C6" s="22"/>
      <c r="D6" s="22"/>
      <c r="E6" s="22"/>
      <c r="F6" s="22"/>
      <c r="G6" s="22"/>
      <c r="H6" s="22"/>
      <c r="I6" s="56"/>
    </row>
    <row r="7" spans="1:9" ht="22.5" customHeight="1">
      <c r="A7" s="87" t="s">
        <v>134</v>
      </c>
      <c r="B7" s="88"/>
      <c r="C7" s="43">
        <v>0</v>
      </c>
      <c r="D7" s="43">
        <f>COG!D77</f>
        <v>13362902.810000001</v>
      </c>
      <c r="E7" s="43">
        <f>COG!E77</f>
        <v>13362902.810000001</v>
      </c>
      <c r="F7" s="43">
        <v>8428717.7699999996</v>
      </c>
      <c r="G7" s="43">
        <f>COG!G77</f>
        <v>6948345.8500000006</v>
      </c>
      <c r="H7" s="43">
        <f>COG!H77</f>
        <v>4934185.0399999982</v>
      </c>
      <c r="I7" s="56"/>
    </row>
    <row r="8" spans="1:9">
      <c r="A8" s="59"/>
      <c r="B8" s="17"/>
      <c r="C8" s="43"/>
      <c r="D8" s="43"/>
      <c r="E8" s="43"/>
      <c r="F8" s="43"/>
      <c r="G8" s="43"/>
      <c r="H8" s="43"/>
      <c r="I8" s="56"/>
    </row>
    <row r="9" spans="1:9">
      <c r="A9" s="59"/>
      <c r="B9" s="17"/>
      <c r="C9" s="43"/>
      <c r="D9" s="43"/>
      <c r="E9" s="43"/>
      <c r="F9" s="43"/>
      <c r="G9" s="43"/>
      <c r="H9" s="43"/>
      <c r="I9" s="56"/>
    </row>
    <row r="10" spans="1:9">
      <c r="A10" s="59"/>
      <c r="B10" s="17" t="s">
        <v>135</v>
      </c>
      <c r="C10" s="43"/>
      <c r="D10" s="43"/>
      <c r="E10" s="43"/>
      <c r="F10" s="43"/>
      <c r="G10" s="43"/>
      <c r="H10" s="43"/>
      <c r="I10" s="56"/>
    </row>
    <row r="11" spans="1:9">
      <c r="A11" s="59"/>
      <c r="B11" s="17"/>
      <c r="C11" s="43"/>
      <c r="D11" s="43"/>
      <c r="E11" s="43"/>
      <c r="F11" s="43"/>
      <c r="G11" s="43"/>
      <c r="H11" s="43"/>
      <c r="I11" s="56"/>
    </row>
    <row r="12" spans="1:9">
      <c r="A12" s="59"/>
      <c r="B12" s="17"/>
      <c r="C12" s="43"/>
      <c r="D12" s="43"/>
      <c r="E12" s="43"/>
      <c r="F12" s="43"/>
      <c r="G12" s="43"/>
      <c r="H12" s="43"/>
      <c r="I12" s="56"/>
    </row>
    <row r="13" spans="1:9">
      <c r="A13" s="59"/>
      <c r="B13" s="17"/>
      <c r="C13" s="43"/>
      <c r="D13" s="43"/>
      <c r="E13" s="43"/>
      <c r="F13" s="43"/>
      <c r="G13" s="43"/>
      <c r="H13" s="43"/>
      <c r="I13" s="56"/>
    </row>
    <row r="14" spans="1:9">
      <c r="A14" s="59"/>
      <c r="B14" s="17"/>
      <c r="C14" s="43"/>
      <c r="D14" s="43"/>
      <c r="E14" s="43"/>
      <c r="F14" s="43"/>
      <c r="G14" s="43"/>
      <c r="H14" s="43"/>
      <c r="I14" s="56"/>
    </row>
    <row r="15" spans="1:9">
      <c r="A15" s="59"/>
      <c r="B15" s="20"/>
      <c r="C15" s="49"/>
      <c r="D15" s="49"/>
      <c r="E15" s="49"/>
      <c r="F15" s="49"/>
      <c r="G15" s="49"/>
      <c r="H15" s="49"/>
      <c r="I15" s="56"/>
    </row>
    <row r="16" spans="1:9">
      <c r="A16" s="61"/>
      <c r="B16" s="32" t="s">
        <v>53</v>
      </c>
      <c r="C16" s="54">
        <f>SUM(C7:C15)</f>
        <v>0</v>
      </c>
      <c r="D16" s="54">
        <f t="shared" ref="D16:H16" si="0">D7</f>
        <v>13362902.810000001</v>
      </c>
      <c r="E16" s="54">
        <f t="shared" si="0"/>
        <v>13362902.810000001</v>
      </c>
      <c r="F16" s="54">
        <f t="shared" si="0"/>
        <v>8428717.7699999996</v>
      </c>
      <c r="G16" s="54">
        <f t="shared" si="0"/>
        <v>6948345.8500000006</v>
      </c>
      <c r="H16" s="54">
        <f t="shared" si="0"/>
        <v>4934185.0399999982</v>
      </c>
      <c r="I16" s="56"/>
    </row>
    <row r="17" spans="1:9">
      <c r="A17" s="59"/>
      <c r="B17" s="58"/>
      <c r="C17" s="58"/>
      <c r="D17" s="58"/>
      <c r="E17" s="58"/>
      <c r="F17" s="58"/>
      <c r="G17" s="58"/>
      <c r="H17" s="62"/>
      <c r="I17" s="56"/>
    </row>
    <row r="18" spans="1:9">
      <c r="A18" s="59"/>
      <c r="B18" s="58"/>
      <c r="C18" s="58"/>
      <c r="D18" s="58"/>
      <c r="E18" s="58"/>
      <c r="F18" s="58"/>
      <c r="G18" s="58"/>
      <c r="H18" s="62"/>
      <c r="I18" s="56"/>
    </row>
    <row r="19" spans="1:9" ht="45" customHeight="1">
      <c r="A19" s="74" t="s">
        <v>131</v>
      </c>
      <c r="B19" s="75"/>
      <c r="C19" s="75"/>
      <c r="D19" s="75"/>
      <c r="E19" s="75"/>
      <c r="F19" s="75"/>
      <c r="G19" s="75"/>
      <c r="H19" s="76"/>
      <c r="I19" s="56"/>
    </row>
    <row r="20" spans="1:9">
      <c r="A20" s="59"/>
      <c r="B20" s="58"/>
      <c r="C20" s="58"/>
      <c r="D20" s="58"/>
      <c r="E20" s="58"/>
      <c r="F20" s="58"/>
      <c r="G20" s="58"/>
      <c r="H20" s="62"/>
      <c r="I20" s="56"/>
    </row>
    <row r="21" spans="1:9">
      <c r="A21" s="79" t="s">
        <v>54</v>
      </c>
      <c r="B21" s="80"/>
      <c r="C21" s="74" t="s">
        <v>60</v>
      </c>
      <c r="D21" s="75"/>
      <c r="E21" s="75"/>
      <c r="F21" s="75"/>
      <c r="G21" s="76"/>
      <c r="H21" s="85" t="s">
        <v>59</v>
      </c>
      <c r="I21" s="56"/>
    </row>
    <row r="22" spans="1:9" ht="22.5">
      <c r="A22" s="81"/>
      <c r="B22" s="82"/>
      <c r="C22" s="7" t="s">
        <v>55</v>
      </c>
      <c r="D22" s="7" t="s">
        <v>125</v>
      </c>
      <c r="E22" s="7" t="s">
        <v>56</v>
      </c>
      <c r="F22" s="7" t="s">
        <v>57</v>
      </c>
      <c r="G22" s="7" t="s">
        <v>58</v>
      </c>
      <c r="H22" s="86"/>
      <c r="I22" s="56"/>
    </row>
    <row r="23" spans="1:9">
      <c r="A23" s="83"/>
      <c r="B23" s="84"/>
      <c r="C23" s="8">
        <v>1</v>
      </c>
      <c r="D23" s="8">
        <v>2</v>
      </c>
      <c r="E23" s="8" t="s">
        <v>126</v>
      </c>
      <c r="F23" s="8">
        <v>4</v>
      </c>
      <c r="G23" s="8">
        <v>5</v>
      </c>
      <c r="H23" s="8" t="s">
        <v>127</v>
      </c>
      <c r="I23" s="56"/>
    </row>
    <row r="24" spans="1:9">
      <c r="A24" s="60"/>
      <c r="B24" s="63"/>
      <c r="C24" s="64"/>
      <c r="D24" s="64"/>
      <c r="E24" s="64"/>
      <c r="F24" s="64"/>
      <c r="G24" s="64"/>
      <c r="H24" s="64"/>
      <c r="I24" s="56"/>
    </row>
    <row r="25" spans="1:9">
      <c r="A25" s="59" t="s">
        <v>8</v>
      </c>
      <c r="B25" s="58"/>
      <c r="C25" s="65"/>
      <c r="D25" s="65"/>
      <c r="E25" s="65"/>
      <c r="F25" s="65"/>
      <c r="G25" s="65"/>
      <c r="H25" s="65"/>
      <c r="I25" s="56"/>
    </row>
    <row r="26" spans="1:9">
      <c r="A26" s="59" t="s">
        <v>9</v>
      </c>
      <c r="B26" s="58"/>
      <c r="C26" s="65"/>
      <c r="D26" s="39" t="s">
        <v>129</v>
      </c>
      <c r="E26" s="65"/>
      <c r="F26" s="65"/>
      <c r="G26" s="65"/>
      <c r="H26" s="65"/>
      <c r="I26" s="56"/>
    </row>
    <row r="27" spans="1:9">
      <c r="A27" s="59" t="s">
        <v>10</v>
      </c>
      <c r="B27" s="58"/>
      <c r="C27" s="65"/>
      <c r="D27" s="65"/>
      <c r="E27" s="65"/>
      <c r="F27" s="65"/>
      <c r="G27" s="65"/>
      <c r="H27" s="65"/>
      <c r="I27" s="56"/>
    </row>
    <row r="28" spans="1:9">
      <c r="A28" s="59" t="s">
        <v>11</v>
      </c>
      <c r="B28" s="58"/>
      <c r="C28" s="65"/>
      <c r="D28" s="65"/>
      <c r="E28" s="65"/>
      <c r="F28" s="65"/>
      <c r="G28" s="65"/>
      <c r="H28" s="65"/>
      <c r="I28" s="56"/>
    </row>
    <row r="29" spans="1:9">
      <c r="A29" s="59"/>
      <c r="B29" s="58"/>
      <c r="C29" s="66"/>
      <c r="D29" s="66"/>
      <c r="E29" s="66"/>
      <c r="F29" s="66"/>
      <c r="G29" s="66"/>
      <c r="H29" s="66"/>
      <c r="I29" s="56"/>
    </row>
    <row r="30" spans="1:9">
      <c r="A30" s="61"/>
      <c r="B30" s="32" t="s">
        <v>53</v>
      </c>
      <c r="C30" s="18"/>
      <c r="D30" s="18"/>
      <c r="E30" s="18"/>
      <c r="F30" s="18"/>
      <c r="G30" s="18"/>
      <c r="H30" s="18"/>
      <c r="I30" s="56"/>
    </row>
    <row r="31" spans="1:9">
      <c r="A31" s="59"/>
      <c r="B31" s="58"/>
      <c r="C31" s="58"/>
      <c r="D31" s="58"/>
      <c r="E31" s="58"/>
      <c r="F31" s="58"/>
      <c r="G31" s="58"/>
      <c r="H31" s="62"/>
      <c r="I31" s="56"/>
    </row>
    <row r="32" spans="1:9">
      <c r="A32" s="59"/>
      <c r="B32" s="58"/>
      <c r="C32" s="58"/>
      <c r="D32" s="58"/>
      <c r="E32" s="58"/>
      <c r="F32" s="58"/>
      <c r="G32" s="58"/>
      <c r="H32" s="62"/>
      <c r="I32" s="56"/>
    </row>
    <row r="33" spans="1:9" ht="45" customHeight="1">
      <c r="A33" s="74" t="s">
        <v>132</v>
      </c>
      <c r="B33" s="75"/>
      <c r="C33" s="75"/>
      <c r="D33" s="75"/>
      <c r="E33" s="75"/>
      <c r="F33" s="75"/>
      <c r="G33" s="75"/>
      <c r="H33" s="76"/>
      <c r="I33" s="56"/>
    </row>
    <row r="34" spans="1:9">
      <c r="A34" s="79" t="s">
        <v>54</v>
      </c>
      <c r="B34" s="80"/>
      <c r="C34" s="74" t="s">
        <v>60</v>
      </c>
      <c r="D34" s="75"/>
      <c r="E34" s="75"/>
      <c r="F34" s="75"/>
      <c r="G34" s="76"/>
      <c r="H34" s="85" t="s">
        <v>59</v>
      </c>
      <c r="I34" s="56"/>
    </row>
    <row r="35" spans="1:9" ht="22.5">
      <c r="A35" s="81"/>
      <c r="B35" s="82"/>
      <c r="C35" s="7" t="s">
        <v>55</v>
      </c>
      <c r="D35" s="7" t="s">
        <v>125</v>
      </c>
      <c r="E35" s="7" t="s">
        <v>56</v>
      </c>
      <c r="F35" s="7" t="s">
        <v>57</v>
      </c>
      <c r="G35" s="7" t="s">
        <v>58</v>
      </c>
      <c r="H35" s="86"/>
      <c r="I35" s="56"/>
    </row>
    <row r="36" spans="1:9">
      <c r="A36" s="83"/>
      <c r="B36" s="84"/>
      <c r="C36" s="8">
        <v>1</v>
      </c>
      <c r="D36" s="8">
        <v>2</v>
      </c>
      <c r="E36" s="8" t="s">
        <v>126</v>
      </c>
      <c r="F36" s="8">
        <v>4</v>
      </c>
      <c r="G36" s="8">
        <v>5</v>
      </c>
      <c r="H36" s="8" t="s">
        <v>127</v>
      </c>
      <c r="I36" s="56"/>
    </row>
    <row r="37" spans="1:9">
      <c r="A37" s="60"/>
      <c r="B37" s="63"/>
      <c r="C37" s="64"/>
      <c r="D37" s="64"/>
      <c r="E37" s="64"/>
      <c r="F37" s="64"/>
      <c r="G37" s="64"/>
      <c r="H37" s="64"/>
      <c r="I37" s="56"/>
    </row>
    <row r="38" spans="1:9" ht="22.5">
      <c r="A38" s="59"/>
      <c r="B38" s="67" t="s">
        <v>13</v>
      </c>
      <c r="C38" s="65"/>
      <c r="D38" s="68">
        <f t="shared" ref="D38:H38" si="1">D7</f>
        <v>13362902.810000001</v>
      </c>
      <c r="E38" s="68">
        <f t="shared" si="1"/>
        <v>13362902.810000001</v>
      </c>
      <c r="F38" s="68">
        <f t="shared" si="1"/>
        <v>8428717.7699999996</v>
      </c>
      <c r="G38" s="68">
        <f t="shared" si="1"/>
        <v>6948345.8500000006</v>
      </c>
      <c r="H38" s="68">
        <f t="shared" si="1"/>
        <v>4934185.0399999982</v>
      </c>
      <c r="I38" s="56"/>
    </row>
    <row r="39" spans="1:9">
      <c r="A39" s="59"/>
      <c r="B39" s="67"/>
      <c r="C39" s="65"/>
      <c r="D39" s="68"/>
      <c r="E39" s="68"/>
      <c r="F39" s="68"/>
      <c r="G39" s="68"/>
      <c r="H39" s="68"/>
      <c r="I39" s="56"/>
    </row>
    <row r="40" spans="1:9">
      <c r="A40" s="59"/>
      <c r="B40" s="67" t="s">
        <v>12</v>
      </c>
      <c r="C40" s="65"/>
      <c r="D40" s="68"/>
      <c r="E40" s="68"/>
      <c r="F40" s="68"/>
      <c r="G40" s="68"/>
      <c r="H40" s="68"/>
      <c r="I40" s="56"/>
    </row>
    <row r="41" spans="1:9">
      <c r="A41" s="59"/>
      <c r="B41" s="67"/>
      <c r="C41" s="65"/>
      <c r="D41" s="68"/>
      <c r="E41" s="68"/>
      <c r="F41" s="68"/>
      <c r="G41" s="68"/>
      <c r="H41" s="68"/>
      <c r="I41" s="56"/>
    </row>
    <row r="42" spans="1:9" ht="22.5">
      <c r="A42" s="59"/>
      <c r="B42" s="67" t="s">
        <v>14</v>
      </c>
      <c r="C42" s="65"/>
      <c r="D42" s="68"/>
      <c r="E42" s="68"/>
      <c r="F42" s="68"/>
      <c r="G42" s="68"/>
      <c r="H42" s="68"/>
      <c r="I42" s="56"/>
    </row>
    <row r="43" spans="1:9">
      <c r="A43" s="59"/>
      <c r="B43" s="67"/>
      <c r="C43" s="65"/>
      <c r="D43" s="68"/>
      <c r="E43" s="68"/>
      <c r="F43" s="68"/>
      <c r="G43" s="68"/>
      <c r="H43" s="68"/>
      <c r="I43" s="56"/>
    </row>
    <row r="44" spans="1:9" ht="22.5">
      <c r="A44" s="59"/>
      <c r="B44" s="67" t="s">
        <v>26</v>
      </c>
      <c r="C44" s="65"/>
      <c r="D44" s="68"/>
      <c r="E44" s="68"/>
      <c r="F44" s="68"/>
      <c r="G44" s="68"/>
      <c r="H44" s="68"/>
      <c r="I44" s="56"/>
    </row>
    <row r="45" spans="1:9">
      <c r="A45" s="59"/>
      <c r="B45" s="67"/>
      <c r="C45" s="65"/>
      <c r="D45" s="68"/>
      <c r="E45" s="68"/>
      <c r="F45" s="68"/>
      <c r="G45" s="68"/>
      <c r="H45" s="68"/>
      <c r="I45" s="56"/>
    </row>
    <row r="46" spans="1:9" ht="22.5">
      <c r="A46" s="59"/>
      <c r="B46" s="67" t="s">
        <v>27</v>
      </c>
      <c r="C46" s="65"/>
      <c r="D46" s="68"/>
      <c r="E46" s="68"/>
      <c r="F46" s="68"/>
      <c r="G46" s="68"/>
      <c r="H46" s="68"/>
      <c r="I46" s="56"/>
    </row>
    <row r="47" spans="1:9">
      <c r="A47" s="59"/>
      <c r="B47" s="67"/>
      <c r="C47" s="65"/>
      <c r="D47" s="68"/>
      <c r="E47" s="68"/>
      <c r="F47" s="68"/>
      <c r="G47" s="68"/>
      <c r="H47" s="68"/>
      <c r="I47" s="56"/>
    </row>
    <row r="48" spans="1:9" ht="22.5">
      <c r="A48" s="59"/>
      <c r="B48" s="67" t="s">
        <v>34</v>
      </c>
      <c r="C48" s="65"/>
      <c r="D48" s="68"/>
      <c r="E48" s="68"/>
      <c r="F48" s="68"/>
      <c r="G48" s="68"/>
      <c r="H48" s="68"/>
      <c r="I48" s="56"/>
    </row>
    <row r="49" spans="1:9">
      <c r="A49" s="59"/>
      <c r="B49" s="67"/>
      <c r="C49" s="65"/>
      <c r="D49" s="68"/>
      <c r="E49" s="68"/>
      <c r="F49" s="68"/>
      <c r="G49" s="68"/>
      <c r="H49" s="68"/>
      <c r="I49" s="56"/>
    </row>
    <row r="50" spans="1:9">
      <c r="A50" s="59"/>
      <c r="B50" s="67" t="s">
        <v>15</v>
      </c>
      <c r="C50" s="65"/>
      <c r="D50" s="68"/>
      <c r="E50" s="68"/>
      <c r="F50" s="68"/>
      <c r="G50" s="68"/>
      <c r="H50" s="68"/>
      <c r="I50" s="56"/>
    </row>
    <row r="51" spans="1:9">
      <c r="A51" s="69"/>
      <c r="B51" s="70"/>
      <c r="C51" s="66"/>
      <c r="D51" s="71"/>
      <c r="E51" s="71"/>
      <c r="F51" s="71"/>
      <c r="G51" s="71"/>
      <c r="H51" s="71"/>
      <c r="I51" s="56"/>
    </row>
    <row r="52" spans="1:9">
      <c r="A52" s="61"/>
      <c r="B52" s="32" t="s">
        <v>53</v>
      </c>
      <c r="C52" s="18">
        <v>0</v>
      </c>
      <c r="D52" s="54">
        <f t="shared" ref="D52:H52" si="2">D38</f>
        <v>13362902.810000001</v>
      </c>
      <c r="E52" s="54">
        <f t="shared" si="2"/>
        <v>13362902.810000001</v>
      </c>
      <c r="F52" s="54">
        <f t="shared" si="2"/>
        <v>8428717.7699999996</v>
      </c>
      <c r="G52" s="54">
        <f t="shared" si="2"/>
        <v>6948345.8500000006</v>
      </c>
      <c r="H52" s="54">
        <f t="shared" si="2"/>
        <v>4934185.0399999982</v>
      </c>
      <c r="I52" s="56"/>
    </row>
    <row r="53" spans="1:9">
      <c r="A53" s="56"/>
      <c r="B53" s="56"/>
      <c r="C53" s="56"/>
      <c r="D53" s="56"/>
      <c r="E53" s="56"/>
      <c r="F53" s="56"/>
      <c r="G53" s="56"/>
      <c r="H53" s="56"/>
      <c r="I53" s="56"/>
    </row>
    <row r="54" spans="1:9">
      <c r="A54" s="56"/>
      <c r="B54" s="56" t="s">
        <v>128</v>
      </c>
      <c r="C54" s="56"/>
      <c r="D54" s="56"/>
      <c r="E54" s="56"/>
      <c r="F54" s="56"/>
      <c r="G54" s="56"/>
      <c r="H54" s="56"/>
      <c r="I54" s="56"/>
    </row>
    <row r="55" spans="1:9">
      <c r="A55" s="56"/>
      <c r="B55" s="56"/>
      <c r="C55" s="56"/>
      <c r="D55" s="56"/>
      <c r="E55" s="56"/>
      <c r="F55" s="56"/>
      <c r="G55" s="56"/>
      <c r="H55" s="56"/>
      <c r="I55" s="56"/>
    </row>
    <row r="56" spans="1:9">
      <c r="A56" s="56"/>
      <c r="B56" s="56"/>
      <c r="C56" s="56"/>
      <c r="D56" s="56"/>
      <c r="E56" s="56"/>
      <c r="F56" s="56"/>
      <c r="G56" s="56"/>
      <c r="H56" s="56"/>
      <c r="I56" s="56"/>
    </row>
  </sheetData>
  <sheetProtection formatCells="0" formatColumns="0" formatRows="0" insertRows="0" deleteRows="0" autoFilter="0"/>
  <mergeCells count="13">
    <mergeCell ref="A1:H1"/>
    <mergeCell ref="A3:B5"/>
    <mergeCell ref="A19:H19"/>
    <mergeCell ref="A21:B23"/>
    <mergeCell ref="C3:G3"/>
    <mergeCell ref="H3:H4"/>
    <mergeCell ref="A7:B7"/>
    <mergeCell ref="A33:H33"/>
    <mergeCell ref="A34:B36"/>
    <mergeCell ref="C34:G34"/>
    <mergeCell ref="H34:H35"/>
    <mergeCell ref="C21:G21"/>
    <mergeCell ref="H21:H22"/>
  </mergeCells>
  <pageMargins left="0.43307086614173229" right="0.35433070866141736" top="0.51181102362204722" bottom="0.39370078740157483" header="0.31496062992125984" footer="0.23622047244094491"/>
  <pageSetup scale="78" orientation="portrait" r:id="rId1"/>
  <ignoredErrors>
    <ignoredError sqref="D7:E7 C16:H16 H7 D38:H38 D52:H52 G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workbookViewId="0">
      <selection sqref="A1:H1"/>
    </sheetView>
  </sheetViews>
  <sheetFormatPr baseColWidth="10" defaultColWidth="12" defaultRowHeight="11.25"/>
  <cols>
    <col min="1" max="1" width="4.83203125" style="2" customWidth="1"/>
    <col min="2" max="2" width="65.83203125" style="2" customWidth="1"/>
    <col min="3" max="4" width="14.6640625" style="38" customWidth="1"/>
    <col min="5" max="5" width="13" style="38" customWidth="1"/>
    <col min="6" max="6" width="12.6640625" style="38" customWidth="1"/>
    <col min="7" max="7" width="13.83203125" style="38" customWidth="1"/>
    <col min="8" max="8" width="12.83203125" style="38" customWidth="1"/>
    <col min="9" max="16384" width="12" style="2"/>
  </cols>
  <sheetData>
    <row r="1" spans="1:8" ht="50.1" customHeight="1">
      <c r="A1" s="74" t="s">
        <v>136</v>
      </c>
      <c r="B1" s="75"/>
      <c r="C1" s="75"/>
      <c r="D1" s="75"/>
      <c r="E1" s="75"/>
      <c r="F1" s="75"/>
      <c r="G1" s="75"/>
      <c r="H1" s="76"/>
    </row>
    <row r="2" spans="1:8">
      <c r="A2" s="79" t="s">
        <v>54</v>
      </c>
      <c r="B2" s="80"/>
      <c r="C2" s="89" t="s">
        <v>60</v>
      </c>
      <c r="D2" s="90"/>
      <c r="E2" s="90"/>
      <c r="F2" s="90"/>
      <c r="G2" s="91"/>
      <c r="H2" s="77" t="s">
        <v>59</v>
      </c>
    </row>
    <row r="3" spans="1:8" ht="24.95" customHeight="1">
      <c r="A3" s="81"/>
      <c r="B3" s="82"/>
      <c r="C3" s="34" t="s">
        <v>55</v>
      </c>
      <c r="D3" s="34" t="s">
        <v>125</v>
      </c>
      <c r="E3" s="34" t="s">
        <v>56</v>
      </c>
      <c r="F3" s="34" t="s">
        <v>57</v>
      </c>
      <c r="G3" s="34" t="s">
        <v>58</v>
      </c>
      <c r="H3" s="78"/>
    </row>
    <row r="4" spans="1:8">
      <c r="A4" s="83"/>
      <c r="B4" s="84"/>
      <c r="C4" s="34">
        <v>1</v>
      </c>
      <c r="D4" s="34">
        <v>2</v>
      </c>
      <c r="E4" s="34" t="s">
        <v>126</v>
      </c>
      <c r="F4" s="34">
        <v>4</v>
      </c>
      <c r="G4" s="34">
        <v>5</v>
      </c>
      <c r="H4" s="34" t="s">
        <v>127</v>
      </c>
    </row>
    <row r="5" spans="1:8">
      <c r="A5" s="29"/>
      <c r="B5" s="30"/>
      <c r="C5" s="37"/>
      <c r="D5" s="37"/>
      <c r="E5" s="37"/>
      <c r="F5" s="37"/>
      <c r="G5" s="37"/>
      <c r="H5" s="37"/>
    </row>
    <row r="6" spans="1:8">
      <c r="A6" s="26" t="s">
        <v>16</v>
      </c>
      <c r="B6" s="24"/>
      <c r="C6" s="43">
        <v>0</v>
      </c>
      <c r="D6" s="43">
        <v>0</v>
      </c>
      <c r="E6" s="43">
        <v>0</v>
      </c>
      <c r="F6" s="43">
        <v>0</v>
      </c>
      <c r="G6" s="43">
        <v>0</v>
      </c>
      <c r="H6" s="43">
        <v>0</v>
      </c>
    </row>
    <row r="7" spans="1:8">
      <c r="A7" s="23"/>
      <c r="B7" s="27" t="s">
        <v>42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</row>
    <row r="8" spans="1:8">
      <c r="A8" s="23"/>
      <c r="B8" s="27" t="s">
        <v>17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</row>
    <row r="9" spans="1:8">
      <c r="A9" s="23"/>
      <c r="B9" s="27" t="s">
        <v>43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3">
        <v>0</v>
      </c>
    </row>
    <row r="10" spans="1:8">
      <c r="A10" s="23"/>
      <c r="B10" s="27" t="s">
        <v>3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</row>
    <row r="11" spans="1:8">
      <c r="A11" s="23"/>
      <c r="B11" s="27" t="s">
        <v>23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</row>
    <row r="12" spans="1:8">
      <c r="A12" s="23"/>
      <c r="B12" s="27" t="s">
        <v>18</v>
      </c>
      <c r="C12" s="43">
        <v>0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</row>
    <row r="13" spans="1:8">
      <c r="A13" s="23"/>
      <c r="B13" s="27" t="s">
        <v>44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</row>
    <row r="14" spans="1:8">
      <c r="A14" s="23"/>
      <c r="B14" s="27" t="s">
        <v>19</v>
      </c>
      <c r="C14" s="43">
        <v>0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</row>
    <row r="15" spans="1:8">
      <c r="A15" s="25"/>
      <c r="B15" s="27"/>
      <c r="C15" s="43"/>
      <c r="D15" s="43"/>
      <c r="E15" s="43"/>
      <c r="F15" s="43"/>
      <c r="G15" s="43"/>
      <c r="H15" s="43"/>
    </row>
    <row r="16" spans="1:8">
      <c r="A16" s="26" t="s">
        <v>20</v>
      </c>
      <c r="B16" s="28"/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</row>
    <row r="17" spans="1:8">
      <c r="A17" s="23"/>
      <c r="B17" s="27" t="s">
        <v>45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</row>
    <row r="18" spans="1:8">
      <c r="A18" s="23"/>
      <c r="B18" s="27" t="s">
        <v>28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</row>
    <row r="19" spans="1:8">
      <c r="A19" s="23"/>
      <c r="B19" s="27" t="s">
        <v>21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</row>
    <row r="20" spans="1:8">
      <c r="A20" s="23"/>
      <c r="B20" s="27" t="s">
        <v>46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</row>
    <row r="21" spans="1:8">
      <c r="A21" s="23"/>
      <c r="B21" s="27" t="s">
        <v>47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</row>
    <row r="22" spans="1:8">
      <c r="A22" s="23"/>
      <c r="B22" s="27" t="s">
        <v>48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</row>
    <row r="23" spans="1:8">
      <c r="A23" s="23"/>
      <c r="B23" s="27" t="s">
        <v>4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</row>
    <row r="24" spans="1:8">
      <c r="A24" s="25"/>
      <c r="B24" s="27"/>
      <c r="C24" s="43"/>
      <c r="D24" s="43"/>
      <c r="E24" s="43"/>
      <c r="F24" s="43"/>
      <c r="G24" s="43"/>
      <c r="H24" s="43"/>
    </row>
    <row r="25" spans="1:8">
      <c r="A25" s="26" t="s">
        <v>49</v>
      </c>
      <c r="B25" s="28"/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</row>
    <row r="26" spans="1:8">
      <c r="A26" s="23"/>
      <c r="B26" s="27" t="s">
        <v>29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>
      <c r="A27" s="23"/>
      <c r="B27" s="27" t="s">
        <v>24</v>
      </c>
      <c r="C27" s="43">
        <v>0</v>
      </c>
      <c r="D27" s="43">
        <f>COG!D77</f>
        <v>13362902.810000001</v>
      </c>
      <c r="E27" s="43">
        <f>COG!E77</f>
        <v>13362902.810000001</v>
      </c>
      <c r="F27" s="43">
        <v>8428717.7699999996</v>
      </c>
      <c r="G27" s="43">
        <f>COG!G77</f>
        <v>6948345.8500000006</v>
      </c>
      <c r="H27" s="43">
        <f>COG!H77</f>
        <v>4934185.0399999982</v>
      </c>
    </row>
    <row r="28" spans="1:8">
      <c r="A28" s="23"/>
      <c r="B28" s="27" t="s">
        <v>30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>
      <c r="A29" s="23"/>
      <c r="B29" s="27" t="s">
        <v>50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</row>
    <row r="30" spans="1:8">
      <c r="A30" s="23"/>
      <c r="B30" s="27" t="s">
        <v>22</v>
      </c>
      <c r="C30" s="43">
        <v>0</v>
      </c>
      <c r="D30" s="43">
        <v>0</v>
      </c>
      <c r="E30" s="43">
        <v>0</v>
      </c>
      <c r="F30" s="43">
        <v>0</v>
      </c>
      <c r="G30" s="43">
        <v>0</v>
      </c>
      <c r="H30" s="43">
        <v>0</v>
      </c>
    </row>
    <row r="31" spans="1:8">
      <c r="A31" s="23"/>
      <c r="B31" s="27" t="s">
        <v>5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</row>
    <row r="32" spans="1:8">
      <c r="A32" s="23"/>
      <c r="B32" s="27" t="s">
        <v>6</v>
      </c>
      <c r="C32" s="43">
        <v>0</v>
      </c>
      <c r="D32" s="43">
        <v>0</v>
      </c>
      <c r="E32" s="43">
        <v>0</v>
      </c>
      <c r="F32" s="43">
        <v>0</v>
      </c>
      <c r="G32" s="43">
        <v>0</v>
      </c>
      <c r="H32" s="43">
        <v>0</v>
      </c>
    </row>
    <row r="33" spans="1:8">
      <c r="A33" s="23"/>
      <c r="B33" s="27" t="s">
        <v>51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</row>
    <row r="34" spans="1:8">
      <c r="A34" s="23"/>
      <c r="B34" s="27" t="s">
        <v>31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</row>
    <row r="35" spans="1:8">
      <c r="A35" s="25"/>
      <c r="B35" s="27"/>
      <c r="C35" s="43"/>
      <c r="D35" s="43"/>
      <c r="E35" s="43"/>
      <c r="F35" s="43"/>
      <c r="G35" s="43"/>
      <c r="H35" s="43"/>
    </row>
    <row r="36" spans="1:8">
      <c r="A36" s="26" t="s">
        <v>32</v>
      </c>
      <c r="B36" s="28"/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</row>
    <row r="37" spans="1:8">
      <c r="A37" s="23"/>
      <c r="B37" s="27" t="s">
        <v>52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</row>
    <row r="38" spans="1:8" ht="22.5">
      <c r="A38" s="23"/>
      <c r="B38" s="27" t="s">
        <v>25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</row>
    <row r="39" spans="1:8">
      <c r="A39" s="23"/>
      <c r="B39" s="27" t="s">
        <v>33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</row>
    <row r="40" spans="1:8">
      <c r="A40" s="23"/>
      <c r="B40" s="27" t="s">
        <v>7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</row>
    <row r="41" spans="1:8">
      <c r="A41" s="25"/>
      <c r="B41" s="27"/>
      <c r="C41" s="43"/>
      <c r="D41" s="43"/>
      <c r="E41" s="43"/>
      <c r="F41" s="43"/>
      <c r="G41" s="43"/>
      <c r="H41" s="43"/>
    </row>
    <row r="42" spans="1:8">
      <c r="A42" s="31"/>
      <c r="B42" s="32" t="s">
        <v>53</v>
      </c>
      <c r="C42" s="54">
        <f t="shared" ref="C42:H42" si="0">C27</f>
        <v>0</v>
      </c>
      <c r="D42" s="54">
        <f t="shared" si="0"/>
        <v>13362902.810000001</v>
      </c>
      <c r="E42" s="54">
        <f t="shared" si="0"/>
        <v>13362902.810000001</v>
      </c>
      <c r="F42" s="54">
        <f t="shared" si="0"/>
        <v>8428717.7699999996</v>
      </c>
      <c r="G42" s="54">
        <f t="shared" si="0"/>
        <v>6948345.8500000006</v>
      </c>
      <c r="H42" s="54">
        <f t="shared" si="0"/>
        <v>4934185.0399999982</v>
      </c>
    </row>
    <row r="43" spans="1:8">
      <c r="A43" s="72"/>
      <c r="B43" s="72"/>
      <c r="C43" s="73"/>
      <c r="D43" s="73"/>
      <c r="E43" s="73"/>
      <c r="F43" s="73"/>
      <c r="G43" s="73"/>
      <c r="H43" s="73"/>
    </row>
    <row r="44" spans="1:8">
      <c r="A44" s="72"/>
      <c r="B44" s="56" t="s">
        <v>128</v>
      </c>
      <c r="C44" s="57"/>
      <c r="D44" s="57"/>
      <c r="E44" s="57"/>
      <c r="F44" s="57"/>
      <c r="G44" s="57"/>
      <c r="H44" s="57"/>
    </row>
    <row r="45" spans="1:8">
      <c r="A45" s="72"/>
      <c r="B45" s="56"/>
      <c r="C45" s="57"/>
      <c r="D45" s="57"/>
      <c r="E45" s="57"/>
      <c r="F45" s="57"/>
      <c r="G45" s="57"/>
      <c r="H45" s="57"/>
    </row>
    <row r="46" spans="1:8">
      <c r="A46" s="56"/>
      <c r="B46" s="56"/>
      <c r="C46" s="57"/>
      <c r="D46" s="57"/>
      <c r="E46" s="57"/>
      <c r="F46" s="57"/>
      <c r="G46" s="57"/>
      <c r="H46" s="57"/>
    </row>
    <row r="47" spans="1:8">
      <c r="A47" s="56"/>
      <c r="B47" s="56"/>
      <c r="C47" s="57"/>
      <c r="D47" s="57"/>
      <c r="E47" s="57"/>
      <c r="F47" s="57"/>
      <c r="G47" s="57"/>
      <c r="H47" s="5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47244094488188981" right="0.35433070866141736" top="0.51181102362204722" bottom="0.39370078740157483" header="0.31496062992125984" footer="0.31496062992125984"/>
  <pageSetup scale="89" orientation="landscape" r:id="rId1"/>
  <ignoredErrors>
    <ignoredError sqref="D27:E27 C42:H42 G27:H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Invitado</cp:lastModifiedBy>
  <cp:lastPrinted>2020-01-23T15:33:41Z</cp:lastPrinted>
  <dcterms:created xsi:type="dcterms:W3CDTF">2014-02-10T03:37:14Z</dcterms:created>
  <dcterms:modified xsi:type="dcterms:W3CDTF">2020-01-30T07:16:58Z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