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620" windowHeight="11760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4"/>
  <c r="H13"/>
  <c r="H11"/>
  <c r="E34" l="1"/>
  <c r="F34"/>
  <c r="G34"/>
  <c r="D34"/>
  <c r="E29"/>
  <c r="F29"/>
  <c r="G29"/>
  <c r="H29" s="1"/>
  <c r="D29"/>
  <c r="G16" l="1"/>
  <c r="F16"/>
  <c r="D16"/>
  <c r="G21" l="1"/>
  <c r="F21"/>
  <c r="D21"/>
  <c r="C21"/>
  <c r="C31"/>
  <c r="C39" s="1"/>
  <c r="D31"/>
  <c r="F31"/>
  <c r="F39" s="1"/>
  <c r="G31"/>
  <c r="G39" s="1"/>
  <c r="H39" s="1"/>
  <c r="H23"/>
  <c r="H35"/>
  <c r="E35"/>
  <c r="E6"/>
  <c r="E5"/>
  <c r="C16"/>
  <c r="H16" s="1"/>
  <c r="E16" l="1"/>
  <c r="D39"/>
  <c r="E21"/>
  <c r="E31"/>
  <c r="E39" s="1"/>
  <c r="H21"/>
  <c r="H31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<sst xmlns="http://schemas.openxmlformats.org/spreadsheetml/2006/main" count="60" uniqueCount="37">
  <si>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</si>
  <si>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</si>
  <si>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</si>
  <si>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</si>
  <si>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</si>
  <si>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</si>
  <si>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</si>
  <si>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</si>
  <si>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</si>
  <si>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</si>
  <si>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</si>
  <si>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</si>
  <si>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</si>
  <si>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</si>
  <si>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</si>
  <si>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</si>
  <si>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</si>
  <si>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</si>
  <si>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</si>
  <si>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</si>
  <si>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</si>
  <si>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</si>
  <si>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</si>
  <si>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</si>
  <si>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</si>
  <si>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</si>
  <si>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</si>
  <si>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</si>
  <si>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</si>
  <si>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</si>
  <si>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</si>
  <si>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</si>
  <si>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</si>
  <si>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</si>
  <si>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</si>
  <si>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</si>
  <si>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Analítico de Ingresos
Del 01 de enero al 31 de diciembre de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</si>
</sst>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7" fillId="0" borderId="5" xfId="8" applyFont="1" applyBorder="1" applyAlignment="1">
      <alignment horizontal="center"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0" fontId="7" fillId="0" borderId="11" xfId="8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3" fontId="3" fillId="0" borderId="12" xfId="8" applyNumberFormat="1" applyFont="1" applyBorder="1" applyAlignment="1" applyProtection="1">
      <alignment vertical="top"/>
      <protection locked="0"/>
    </xf>
    <xf numFmtId="3" fontId="3" fillId="0" borderId="14" xfId="8" applyNumberFormat="1" applyFont="1" applyBorder="1" applyAlignment="1" applyProtection="1">
      <alignment vertical="top"/>
      <protection locked="0"/>
    </xf>
    <xf numFmtId="3" fontId="3" fillId="0" borderId="13" xfId="8" applyNumberFormat="1" applyFont="1" applyBorder="1" applyAlignment="1" applyProtection="1">
      <alignment vertical="top"/>
      <protection locked="0"/>
    </xf>
    <xf numFmtId="3" fontId="7" fillId="0" borderId="7" xfId="8" applyNumberFormat="1" applyFont="1" applyBorder="1" applyAlignment="1" applyProtection="1">
      <alignment vertical="top"/>
      <protection locked="0"/>
    </xf>
    <xf numFmtId="3" fontId="7" fillId="0" borderId="9" xfId="8" applyNumberFormat="1" applyFont="1" applyBorder="1" applyAlignment="1" applyProtection="1">
      <alignment vertical="top"/>
      <protection locked="0"/>
    </xf>
    <xf numFmtId="3" fontId="7" fillId="0" borderId="11" xfId="8" applyNumberFormat="1" applyFont="1" applyBorder="1" applyAlignment="1" applyProtection="1">
      <alignment vertical="top"/>
      <protection locked="0"/>
    </xf>
    <xf numFmtId="3" fontId="7" fillId="0" borderId="1" xfId="8" applyNumberFormat="1" applyFont="1" applyBorder="1" applyAlignment="1" applyProtection="1">
      <alignment vertical="top"/>
      <protection locked="0"/>
    </xf>
    <xf numFmtId="3" fontId="8" fillId="0" borderId="8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3" fontId="8" fillId="2" borderId="10" xfId="8" applyNumberFormat="1" applyFont="1" applyFill="1" applyBorder="1" applyAlignment="1">
      <alignment horizontal="center" vertical="center" wrapText="1"/>
    </xf>
    <xf numFmtId="3" fontId="8" fillId="2" borderId="7" xfId="8" applyNumberFormat="1" applyFont="1" applyFill="1" applyBorder="1" applyAlignment="1">
      <alignment horizontal="center" vertical="center" wrapText="1"/>
    </xf>
    <xf numFmtId="3" fontId="8" fillId="2" borderId="8" xfId="8" applyNumberFormat="1" applyFont="1" applyFill="1" applyBorder="1" applyAlignment="1">
      <alignment horizontal="center" vertical="center" wrapText="1"/>
    </xf>
    <xf numFmtId="3" fontId="8" fillId="2" borderId="10" xfId="8" quotePrefix="1" applyNumberFormat="1" applyFont="1" applyFill="1" applyBorder="1" applyAlignment="1">
      <alignment horizontal="center" vertical="center" wrapText="1"/>
    </xf>
    <xf numFmtId="3" fontId="8" fillId="2" borderId="7" xfId="8" quotePrefix="1" applyNumberFormat="1" applyFont="1" applyFill="1" applyBorder="1" applyAlignment="1">
      <alignment horizontal="center" vertical="center" wrapText="1"/>
    </xf>
    <xf numFmtId="3" fontId="8" fillId="0" borderId="12" xfId="8" applyNumberFormat="1" applyFont="1" applyBorder="1" applyAlignment="1" applyProtection="1">
      <alignment vertical="top"/>
      <protection locked="0"/>
    </xf>
    <xf numFmtId="3" fontId="7" fillId="0" borderId="14" xfId="8" applyNumberFormat="1" applyFont="1" applyBorder="1" applyAlignment="1" applyProtection="1">
      <alignment vertical="top"/>
      <protection locked="0"/>
    </xf>
    <xf numFmtId="3" fontId="8" fillId="0" borderId="14" xfId="8" applyNumberFormat="1" applyFont="1" applyBorder="1" applyAlignment="1" applyProtection="1">
      <alignment vertical="top"/>
      <protection locked="0"/>
    </xf>
    <xf numFmtId="3" fontId="8" fillId="0" borderId="1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8" fillId="0" borderId="0" xfId="8" applyFont="1" applyBorder="1" applyAlignment="1">
      <alignment horizontal="justify" vertical="top" wrapText="1"/>
    </xf>
    <xf numFmtId="0" fontId="7" fillId="0" borderId="0" xfId="8" applyFont="1" applyBorder="1" applyAlignment="1">
      <alignment horizontal="left" vertical="top" wrapText="1"/>
    </xf>
    <xf numFmtId="0" fontId="8" fillId="0" borderId="0" xfId="8" applyFont="1" applyBorder="1" applyAlignment="1">
      <alignment vertical="top"/>
    </xf>
    <xf numFmtId="0" fontId="3" fillId="0" borderId="6" xfId="8" applyFont="1" applyBorder="1" applyAlignment="1" applyProtection="1">
      <alignment vertical="top"/>
      <protection locked="0"/>
    </xf>
    <xf numFmtId="0" fontId="7" fillId="0" borderId="9" xfId="8" applyFont="1" applyBorder="1" applyAlignment="1" applyProtection="1">
      <alignment vertical="top"/>
      <protection locked="0"/>
    </xf>
    <xf numFmtId="3" fontId="7" fillId="0" borderId="12" xfId="8" applyNumberFormat="1" applyFont="1" applyBorder="1" applyAlignment="1" applyProtection="1">
      <alignment horizontal="right" vertical="center"/>
      <protection locked="0"/>
    </xf>
    <xf numFmtId="3" fontId="7" fillId="0" borderId="13" xfId="8" applyNumberFormat="1" applyFont="1" applyBorder="1" applyAlignment="1" applyProtection="1">
      <alignment horizontal="right" vertical="center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3" fontId="8" fillId="2" borderId="9" xfId="8" applyNumberFormat="1" applyFont="1" applyFill="1" applyBorder="1" applyAlignment="1" applyProtection="1">
      <alignment horizontal="center" vertical="center" wrapText="1"/>
      <protection locked="0"/>
    </xf>
    <xf numFmtId="3" fontId="8" fillId="2" borderId="12" xfId="8" applyNumberFormat="1" applyFont="1" applyFill="1" applyBorder="1" applyAlignment="1">
      <alignment horizontal="center" vertical="center" wrapText="1"/>
    </xf>
    <xf numFmtId="3" fontId="8" fillId="2" borderId="13" xfId="8" applyNumberFormat="1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Normal="100" workbookViewId="0">
      <selection activeCell="J28" sqref="J28"/>
    </sheetView>
  </sheetViews>
  <sheetFormatPr baseColWidth="10"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20.1640625" style="2" customWidth="1"/>
    <col min="6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51" t="s">
        <v>36</v>
      </c>
      <c r="B1" s="52"/>
      <c r="C1" s="52"/>
      <c r="D1" s="52"/>
      <c r="E1" s="52"/>
      <c r="F1" s="52"/>
      <c r="G1" s="52"/>
      <c r="H1" s="53"/>
    </row>
    <row r="2" spans="1:8" s="3" customFormat="1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8" s="1" customFormat="1" ht="24.95" customHeight="1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8" s="1" customFormat="1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>
      <c r="A5" s="16"/>
      <c r="B5" s="39" t="s">
        <v>0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v>0</v>
      </c>
    </row>
    <row r="6" spans="1:8">
      <c r="A6" s="17"/>
      <c r="B6" s="40" t="s">
        <v>1</v>
      </c>
      <c r="C6" s="22">
        <v>0</v>
      </c>
      <c r="D6" s="22">
        <v>0</v>
      </c>
      <c r="E6" s="22">
        <f>+C6+D6</f>
        <v>0</v>
      </c>
      <c r="F6" s="22">
        <v>0</v>
      </c>
      <c r="G6" s="22">
        <v>0</v>
      </c>
      <c r="H6" s="22">
        <v>0</v>
      </c>
    </row>
    <row r="7" spans="1:8">
      <c r="A7" s="16"/>
      <c r="B7" s="39" t="s">
        <v>2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8">
      <c r="A8" s="16"/>
      <c r="B8" s="39" t="s">
        <v>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>
      <c r="A9" s="16"/>
      <c r="B9" s="39" t="s">
        <v>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8">
      <c r="A10" s="17"/>
      <c r="B10" s="40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>
      <c r="A11" s="16"/>
      <c r="B11" s="39" t="s">
        <v>24</v>
      </c>
      <c r="C11" s="22">
        <v>0</v>
      </c>
      <c r="D11" s="22">
        <v>3388613.85</v>
      </c>
      <c r="E11" s="22">
        <v>3388613.85</v>
      </c>
      <c r="F11" s="22">
        <v>318986.07</v>
      </c>
      <c r="G11" s="22">
        <v>318986.07</v>
      </c>
      <c r="H11" s="22">
        <f>G11-C11</f>
        <v>318986.07</v>
      </c>
    </row>
    <row r="12" spans="1:8" ht="22.5">
      <c r="A12" s="16"/>
      <c r="B12" s="39" t="s">
        <v>25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ref="H12:H13" si="0">G12-C12</f>
        <v>0</v>
      </c>
    </row>
    <row r="13" spans="1:8" ht="22.5">
      <c r="A13" s="16"/>
      <c r="B13" s="39" t="s">
        <v>26</v>
      </c>
      <c r="C13" s="22">
        <v>0</v>
      </c>
      <c r="D13" s="22">
        <v>9974288.9600000009</v>
      </c>
      <c r="E13" s="22">
        <v>9974288.9600000009</v>
      </c>
      <c r="F13" s="22">
        <v>9974288.9600000009</v>
      </c>
      <c r="G13" s="22">
        <v>9974288.9600000009</v>
      </c>
      <c r="H13" s="22">
        <f t="shared" si="0"/>
        <v>9974288.9600000009</v>
      </c>
    </row>
    <row r="14" spans="1:8">
      <c r="A14" s="16"/>
      <c r="B14" s="39" t="s">
        <v>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>
      <c r="A15" s="16"/>
      <c r="B15" s="41"/>
      <c r="C15" s="23"/>
      <c r="D15" s="23"/>
      <c r="E15" s="23"/>
      <c r="F15" s="23"/>
      <c r="G15" s="23"/>
      <c r="H15" s="23"/>
    </row>
    <row r="16" spans="1:8">
      <c r="A16" s="9"/>
      <c r="B16" s="10" t="s">
        <v>13</v>
      </c>
      <c r="C16" s="24">
        <f>SUM(C5:C15)</f>
        <v>0</v>
      </c>
      <c r="D16" s="24">
        <f>SUM(D5+D6+D7+D8+D9+D10+D11+D12+D13+D14)</f>
        <v>13362902.810000001</v>
      </c>
      <c r="E16" s="24">
        <f>SUM(E5+E6+E7+E8+E9+E10+E11+E12+E13+E14)</f>
        <v>13362902.810000001</v>
      </c>
      <c r="F16" s="24">
        <f>SUM(F5+F6+F7+F8+F9+F10+F11+F12+F13+F14)</f>
        <v>10293275.030000001</v>
      </c>
      <c r="G16" s="25">
        <f>SUM(G5+G6+G7+G8+G9+G10+G11+G12+G13+G14)</f>
        <v>10293275.030000001</v>
      </c>
      <c r="H16" s="47">
        <f>+G16-C16</f>
        <v>10293275.030000001</v>
      </c>
    </row>
    <row r="17" spans="1:8" ht="12.75" customHeight="1">
      <c r="A17" s="18"/>
      <c r="B17" s="15"/>
      <c r="C17" s="26"/>
      <c r="D17" s="26"/>
      <c r="E17" s="27"/>
      <c r="F17" s="28" t="s">
        <v>21</v>
      </c>
      <c r="G17" s="29"/>
      <c r="H17" s="48"/>
    </row>
    <row r="18" spans="1:8">
      <c r="A18" s="62" t="s">
        <v>23</v>
      </c>
      <c r="B18" s="63"/>
      <c r="C18" s="68" t="s">
        <v>22</v>
      </c>
      <c r="D18" s="68"/>
      <c r="E18" s="68"/>
      <c r="F18" s="68"/>
      <c r="G18" s="68"/>
      <c r="H18" s="69" t="s">
        <v>19</v>
      </c>
    </row>
    <row r="19" spans="1:8" ht="22.5">
      <c r="A19" s="64"/>
      <c r="B19" s="65"/>
      <c r="C19" s="30" t="s">
        <v>15</v>
      </c>
      <c r="D19" s="31" t="s">
        <v>20</v>
      </c>
      <c r="E19" s="31" t="s">
        <v>16</v>
      </c>
      <c r="F19" s="31" t="s">
        <v>17</v>
      </c>
      <c r="G19" s="32" t="s">
        <v>18</v>
      </c>
      <c r="H19" s="70"/>
    </row>
    <row r="20" spans="1:8">
      <c r="A20" s="66"/>
      <c r="B20" s="67"/>
      <c r="C20" s="33" t="s">
        <v>7</v>
      </c>
      <c r="D20" s="34" t="s">
        <v>8</v>
      </c>
      <c r="E20" s="34" t="s">
        <v>9</v>
      </c>
      <c r="F20" s="34" t="s">
        <v>10</v>
      </c>
      <c r="G20" s="34" t="s">
        <v>11</v>
      </c>
      <c r="H20" s="34" t="s">
        <v>12</v>
      </c>
    </row>
    <row r="21" spans="1:8">
      <c r="A21" s="19" t="s">
        <v>27</v>
      </c>
      <c r="B21" s="42"/>
      <c r="C21" s="35">
        <f>SUM(C22:C29)</f>
        <v>0</v>
      </c>
      <c r="D21" s="35">
        <f>SUM(D22:D29)</f>
        <v>9974288.9600000009</v>
      </c>
      <c r="E21" s="35">
        <f>+C21+D21</f>
        <v>9974288.9600000009</v>
      </c>
      <c r="F21" s="35">
        <f>SUM(F22:F29)</f>
        <v>9974288.9600000009</v>
      </c>
      <c r="G21" s="35">
        <f>SUM(G22:G29)</f>
        <v>9974288.9600000009</v>
      </c>
      <c r="H21" s="35">
        <f>+G21-C21</f>
        <v>9974288.9600000009</v>
      </c>
    </row>
    <row r="22" spans="1:8">
      <c r="A22" s="12"/>
      <c r="B22" s="43" t="s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1:8">
      <c r="A23" s="12"/>
      <c r="B23" s="43" t="s">
        <v>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f>+G23-C23</f>
        <v>0</v>
      </c>
    </row>
    <row r="24" spans="1:8">
      <c r="A24" s="12"/>
      <c r="B24" s="43" t="s">
        <v>2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</row>
    <row r="25" spans="1:8">
      <c r="A25" s="12"/>
      <c r="B25" s="43" t="s">
        <v>3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>
      <c r="A26" s="12"/>
      <c r="B26" s="43" t="s">
        <v>28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</row>
    <row r="27" spans="1:8">
      <c r="A27" s="12"/>
      <c r="B27" s="43" t="s">
        <v>29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1:8" ht="22.5">
      <c r="A28" s="12"/>
      <c r="B28" s="43" t="s">
        <v>30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ht="22.5">
      <c r="A29" s="12"/>
      <c r="B29" s="43" t="s">
        <v>26</v>
      </c>
      <c r="C29" s="36">
        <v>0</v>
      </c>
      <c r="D29" s="36">
        <f>D13</f>
        <v>9974288.9600000009</v>
      </c>
      <c r="E29" s="36">
        <f t="shared" ref="E29:G29" si="1">E13</f>
        <v>9974288.9600000009</v>
      </c>
      <c r="F29" s="36">
        <f t="shared" si="1"/>
        <v>9974288.9600000009</v>
      </c>
      <c r="G29" s="36">
        <f t="shared" si="1"/>
        <v>9974288.9600000009</v>
      </c>
      <c r="H29" s="36">
        <f>G29-C29</f>
        <v>9974288.9600000009</v>
      </c>
    </row>
    <row r="30" spans="1:8">
      <c r="A30" s="12"/>
      <c r="B30" s="43"/>
      <c r="C30" s="36"/>
      <c r="D30" s="36"/>
      <c r="E30" s="36"/>
      <c r="F30" s="36"/>
      <c r="G30" s="36"/>
      <c r="H30" s="36"/>
    </row>
    <row r="31" spans="1:8" ht="36.75" customHeight="1">
      <c r="A31" s="49" t="s">
        <v>34</v>
      </c>
      <c r="B31" s="50"/>
      <c r="C31" s="37">
        <f>SUM(C32:C35)</f>
        <v>0</v>
      </c>
      <c r="D31" s="37">
        <f>SUM(D32:D35)</f>
        <v>3388613.85</v>
      </c>
      <c r="E31" s="37">
        <f>+C31+D31</f>
        <v>3388613.85</v>
      </c>
      <c r="F31" s="37">
        <f>SUM(F32:F35)</f>
        <v>318986.07</v>
      </c>
      <c r="G31" s="37">
        <f>SUM(G32:G35)</f>
        <v>318986.07</v>
      </c>
      <c r="H31" s="37">
        <f>+G31-C31</f>
        <v>318986.07</v>
      </c>
    </row>
    <row r="32" spans="1:8">
      <c r="A32" s="12"/>
      <c r="B32" s="43" t="s">
        <v>1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>
      <c r="A33" s="12"/>
      <c r="B33" s="43" t="s">
        <v>31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</row>
    <row r="34" spans="1:8">
      <c r="A34" s="12"/>
      <c r="B34" s="43" t="s">
        <v>32</v>
      </c>
      <c r="C34" s="36">
        <v>0</v>
      </c>
      <c r="D34" s="36">
        <f>D11</f>
        <v>3388613.85</v>
      </c>
      <c r="E34" s="36">
        <f t="shared" ref="E34:G34" si="2">E11</f>
        <v>3388613.85</v>
      </c>
      <c r="F34" s="36">
        <f t="shared" si="2"/>
        <v>318986.07</v>
      </c>
      <c r="G34" s="36">
        <f t="shared" si="2"/>
        <v>318986.07</v>
      </c>
      <c r="H34" s="36">
        <v>3341373.26</v>
      </c>
    </row>
    <row r="35" spans="1:8" ht="22.5">
      <c r="A35" s="12"/>
      <c r="B35" s="43" t="s">
        <v>26</v>
      </c>
      <c r="C35" s="36">
        <v>0</v>
      </c>
      <c r="D35" s="36">
        <v>0</v>
      </c>
      <c r="E35" s="36">
        <f>+C35+D35</f>
        <v>0</v>
      </c>
      <c r="F35" s="36">
        <v>0</v>
      </c>
      <c r="G35" s="36">
        <v>0</v>
      </c>
      <c r="H35" s="36">
        <f>+G35-C35</f>
        <v>0</v>
      </c>
    </row>
    <row r="36" spans="1:8">
      <c r="A36" s="12"/>
      <c r="B36" s="43"/>
      <c r="C36" s="36"/>
      <c r="D36" s="36"/>
      <c r="E36" s="36"/>
      <c r="F36" s="36"/>
      <c r="G36" s="36"/>
      <c r="H36" s="36"/>
    </row>
    <row r="37" spans="1:8">
      <c r="A37" s="20" t="s">
        <v>33</v>
      </c>
      <c r="B37" s="44"/>
      <c r="C37" s="37"/>
      <c r="D37" s="37"/>
      <c r="E37" s="37"/>
      <c r="F37" s="37"/>
      <c r="G37" s="37"/>
      <c r="H37" s="37"/>
    </row>
    <row r="38" spans="1:8">
      <c r="A38" s="11"/>
      <c r="B38" s="43" t="s">
        <v>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</row>
    <row r="39" spans="1:8" ht="11.25" customHeight="1">
      <c r="A39" s="13"/>
      <c r="B39" s="14" t="s">
        <v>13</v>
      </c>
      <c r="C39" s="24">
        <f t="shared" ref="C39" si="3">+C31</f>
        <v>0</v>
      </c>
      <c r="D39" s="24">
        <f>D21+D31</f>
        <v>13362902.810000001</v>
      </c>
      <c r="E39" s="24">
        <f>E21+E31</f>
        <v>13362902.810000001</v>
      </c>
      <c r="F39" s="24">
        <f>F21+F31</f>
        <v>10293275.030000001</v>
      </c>
      <c r="G39" s="24">
        <f>G21+G31</f>
        <v>10293275.030000001</v>
      </c>
      <c r="H39" s="47">
        <f>IF(G39&gt;C39,G39-C39,0)</f>
        <v>10293275.030000001</v>
      </c>
    </row>
    <row r="40" spans="1:8" ht="11.25" customHeight="1">
      <c r="A40" s="45" t="s">
        <v>35</v>
      </c>
      <c r="B40" s="46"/>
      <c r="C40" s="25"/>
      <c r="D40" s="25"/>
      <c r="E40" s="25"/>
      <c r="F40" s="28" t="s">
        <v>21</v>
      </c>
      <c r="G40" s="38"/>
      <c r="H40" s="48"/>
    </row>
  </sheetData>
  <sheetProtection formatCells="0" formatColumns="0" formatRows="0" insertRows="0" autoFilter="0"/>
  <mergeCells count="10">
    <mergeCell ref="H39:H40"/>
    <mergeCell ref="H16:H17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2" right="0.70866141732283472" top="0.35433070866141736" bottom="0.55118110236220474" header="0.23622047244094491" footer="0.31496062992125984"/>
  <pageSetup paperSize="9" scale="94" orientation="landscape" r:id="rId1"/>
  <ignoredErrors>
    <ignoredError sqref="C20:G20 C4:G4" numberStoredAsText="1"/>
    <ignoredError sqref="C16:H16 C21:D21 C31:D31 D29:F29 G29:H29 F21:H21 H23 F31:H31 H35 E34:G34 D34 E35 C39:H39 E5:E6 H11:H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2020-01-24T07:20:34Z</cp:lastPrinted>
  <dcterms:created xsi:type="dcterms:W3CDTF">2012-12-11T20:48:19Z</dcterms:created>
  <dcterms:modified xsi:type="dcterms:W3CDTF">2020-01-30T06:43:18Z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