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5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5'!$A$1:$G$96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89" i="1"/>
  <c r="A89"/>
  <c r="C88"/>
  <c r="A88"/>
  <c r="G75"/>
  <c r="F75"/>
  <c r="E75"/>
  <c r="D75"/>
  <c r="C75"/>
  <c r="B75"/>
  <c r="G74"/>
  <c r="G73"/>
  <c r="G68"/>
  <c r="G67" s="1"/>
  <c r="F67"/>
  <c r="E67"/>
  <c r="D67"/>
  <c r="C67"/>
  <c r="B67"/>
  <c r="G63"/>
  <c r="G62"/>
  <c r="G61"/>
  <c r="G60"/>
  <c r="G59" s="1"/>
  <c r="F59"/>
  <c r="E59"/>
  <c r="D59"/>
  <c r="C59"/>
  <c r="B59"/>
  <c r="G58"/>
  <c r="G57"/>
  <c r="G56"/>
  <c r="G55"/>
  <c r="G54" s="1"/>
  <c r="F54"/>
  <c r="E54"/>
  <c r="D54"/>
  <c r="D65" s="1"/>
  <c r="C54"/>
  <c r="C65" s="1"/>
  <c r="B54"/>
  <c r="G53"/>
  <c r="G52"/>
  <c r="G51"/>
  <c r="G50"/>
  <c r="G49"/>
  <c r="G48"/>
  <c r="G47"/>
  <c r="G46"/>
  <c r="G45" s="1"/>
  <c r="F45"/>
  <c r="F65" s="1"/>
  <c r="E45"/>
  <c r="E65" s="1"/>
  <c r="D45"/>
  <c r="C45"/>
  <c r="B45"/>
  <c r="B65" s="1"/>
  <c r="G39"/>
  <c r="G38"/>
  <c r="G37" s="1"/>
  <c r="F37"/>
  <c r="E37"/>
  <c r="D37"/>
  <c r="C37"/>
  <c r="B37"/>
  <c r="G36"/>
  <c r="G35"/>
  <c r="B35"/>
  <c r="B34"/>
  <c r="G34" s="1"/>
  <c r="G33"/>
  <c r="G32"/>
  <c r="G31"/>
  <c r="G30"/>
  <c r="G29"/>
  <c r="G28" s="1"/>
  <c r="F28"/>
  <c r="E28"/>
  <c r="E41" s="1"/>
  <c r="D28"/>
  <c r="D41" s="1"/>
  <c r="C28"/>
  <c r="C41" s="1"/>
  <c r="B28"/>
  <c r="G27"/>
  <c r="G26"/>
  <c r="G25"/>
  <c r="G24"/>
  <c r="G23"/>
  <c r="G22"/>
  <c r="G21"/>
  <c r="G20"/>
  <c r="G19"/>
  <c r="G18"/>
  <c r="G17"/>
  <c r="G16" s="1"/>
  <c r="F16"/>
  <c r="F41" s="1"/>
  <c r="F70" s="1"/>
  <c r="F99" s="1"/>
  <c r="E16"/>
  <c r="D16"/>
  <c r="C16"/>
  <c r="B16"/>
  <c r="G15"/>
  <c r="B15"/>
  <c r="B41" s="1"/>
  <c r="B70" s="1"/>
  <c r="G14"/>
  <c r="G13"/>
  <c r="G12"/>
  <c r="G11"/>
  <c r="G10"/>
  <c r="G9"/>
  <c r="G41" s="1"/>
  <c r="A2"/>
  <c r="G42" l="1"/>
  <c r="G70"/>
  <c r="G99" s="1"/>
  <c r="E70"/>
  <c r="E99" s="1"/>
  <c r="D70"/>
  <c r="D99" s="1"/>
  <c r="G65"/>
  <c r="C70"/>
  <c r="C99" s="1"/>
</calcChain>
</file>

<file path=xl/sharedStrings.xml><?xml version="1.0" encoding="utf-8"?>
<sst xmlns="http://schemas.openxmlformats.org/spreadsheetml/2006/main" count="84" uniqueCount="84">
  <si>
    <t>Formato 5 Estado Analítico de Ingresos Detallado - LDF</t>
  </si>
  <si>
    <t>Estado Analítico de Ingresos Detallado - LDF</t>
  </si>
  <si>
    <t>Del 1 de Enero al 30 de Junio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</si>
  <si>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</si>
  <si>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</si>
  <si>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</si>
  <si>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</si>
  <si>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</si>
  <si>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</si>
  <si>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</si>
  <si>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</si>
  <si>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</si>
  <si>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</si>
  <si>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</si>
  <si>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</si>
  <si>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</si>
  <si>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</si>
  <si>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</si>
  <si>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</si>
  <si>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</si>
  <si>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pendiente hasta realizar el 321 y 322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</si>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</sst>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3" fillId="0" borderId="0"/>
    <xf numFmtId="0" fontId="6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3" fontId="0" fillId="0" borderId="14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/>
  </cellXfs>
  <cellStyles count="12">
    <cellStyle name="Millares" xfId="1" builtinId="3"/>
    <cellStyle name="Millares 17 3" xfId="2"/>
    <cellStyle name="Normal" xfId="0" builtinId="0"/>
    <cellStyle name="Normal 17 6 2 2" xfId="3"/>
    <cellStyle name="Normal 2" xfId="4"/>
    <cellStyle name="Normal 2 2" xfId="5"/>
    <cellStyle name="Normal 28" xfId="6"/>
    <cellStyle name="Normal 29" xfId="7"/>
    <cellStyle name="Normal 3 13" xfId="8"/>
    <cellStyle name="Normal 3 14" xfId="9"/>
    <cellStyle name="Normal 3 14 2" xfId="10"/>
    <cellStyle name="Normal 3 9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NUEVOS%20FORMATOS%20LDF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nmuebles_Contable"/>
      <sheetName val="341_BMU"/>
      <sheetName val="DGF"/>
      <sheetName val="BMC"/>
      <sheetName val="Contable"/>
      <sheetName val="REV"/>
      <sheetName val="Ingresos"/>
      <sheetName val="Egresos"/>
      <sheetName val="AYUDAS Y SUB"/>
      <sheetName val="Notas de Disciplina Financiera"/>
      <sheetName val="NDF-01"/>
      <sheetName val="NDF-02"/>
      <sheetName val="NDF-03"/>
      <sheetName val="NDF-04"/>
      <sheetName val="NDF-05"/>
      <sheetName val="NDF-06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B11">
            <v>0</v>
          </cell>
        </row>
        <row r="13">
          <cell r="B13">
            <v>0</v>
          </cell>
        </row>
      </sheetData>
      <sheetData sheetId="17">
        <row r="6">
          <cell r="B6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99"/>
  <sheetViews>
    <sheetView showGridLines="0" tabSelected="1" topLeftCell="A7" zoomScale="75" zoomScaleNormal="75" workbookViewId="0">
      <selection activeCell="A35" sqref="A35"/>
    </sheetView>
  </sheetViews>
  <sheetFormatPr baseColWidth="10" defaultColWidth="12.5703125" defaultRowHeight="15"/>
  <cols>
    <col min="1" max="1" width="99.42578125" bestFit="1" customWidth="1"/>
    <col min="2" max="2" width="25.5703125" bestFit="1" customWidth="1"/>
    <col min="3" max="3" width="23.28515625" bestFit="1" customWidth="1"/>
    <col min="4" max="4" width="25.5703125" bestFit="1" customWidth="1"/>
    <col min="5" max="5" width="25" bestFit="1" customWidth="1"/>
    <col min="6" max="6" width="25.5703125" bestFit="1" customWidth="1"/>
    <col min="7" max="7" width="24.42578125" bestFit="1" customWidth="1"/>
    <col min="8" max="8" width="12.5703125" customWidth="1"/>
  </cols>
  <sheetData>
    <row r="1" spans="1:9" ht="40.9" customHeight="1">
      <c r="A1" s="1" t="s">
        <v>0</v>
      </c>
      <c r="B1" s="2"/>
      <c r="C1" s="2"/>
      <c r="D1" s="2"/>
      <c r="E1" s="2"/>
      <c r="F1" s="2"/>
      <c r="G1" s="3"/>
    </row>
    <row r="2" spans="1:9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9">
      <c r="A3" s="7" t="s">
        <v>1</v>
      </c>
      <c r="B3" s="8"/>
      <c r="C3" s="8"/>
      <c r="D3" s="8"/>
      <c r="E3" s="8"/>
      <c r="F3" s="8"/>
      <c r="G3" s="9"/>
    </row>
    <row r="4" spans="1:9">
      <c r="A4" s="7" t="s">
        <v>2</v>
      </c>
      <c r="B4" s="8"/>
      <c r="C4" s="8"/>
      <c r="D4" s="8"/>
      <c r="E4" s="8"/>
      <c r="F4" s="8"/>
      <c r="G4" s="9"/>
    </row>
    <row r="5" spans="1:9">
      <c r="A5" s="10" t="s">
        <v>3</v>
      </c>
      <c r="B5" s="11"/>
      <c r="C5" s="11"/>
      <c r="D5" s="11"/>
      <c r="E5" s="11"/>
      <c r="F5" s="11"/>
      <c r="G5" s="12"/>
    </row>
    <row r="6" spans="1:9">
      <c r="A6" s="13" t="s">
        <v>4</v>
      </c>
      <c r="B6" s="14" t="s">
        <v>5</v>
      </c>
      <c r="C6" s="14"/>
      <c r="D6" s="14"/>
      <c r="E6" s="14"/>
      <c r="F6" s="14"/>
      <c r="G6" s="14" t="s">
        <v>6</v>
      </c>
    </row>
    <row r="7" spans="1:9" ht="30">
      <c r="A7" s="15"/>
      <c r="B7" s="16" t="s">
        <v>7</v>
      </c>
      <c r="C7" s="17" t="s">
        <v>8</v>
      </c>
      <c r="D7" s="16" t="s">
        <v>9</v>
      </c>
      <c r="E7" s="16" t="s">
        <v>10</v>
      </c>
      <c r="F7" s="16" t="s">
        <v>11</v>
      </c>
      <c r="G7" s="14"/>
    </row>
    <row r="8" spans="1:9">
      <c r="A8" s="18" t="s">
        <v>12</v>
      </c>
      <c r="B8" s="19"/>
      <c r="C8" s="19"/>
      <c r="D8" s="19"/>
      <c r="E8" s="19"/>
      <c r="F8" s="19"/>
      <c r="G8" s="19"/>
    </row>
    <row r="9" spans="1:9">
      <c r="A9" s="20" t="s">
        <v>13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9">
      <c r="A10" s="20" t="s">
        <v>14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9">
      <c r="A11" s="20" t="s">
        <v>15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9">
      <c r="A12" s="20" t="s">
        <v>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9">
      <c r="A13" s="20" t="s">
        <v>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9">
      <c r="A14" s="20" t="s">
        <v>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9">
      <c r="A15" s="20" t="s">
        <v>19</v>
      </c>
      <c r="B15" s="21">
        <f>[2]EAI!B11</f>
        <v>0</v>
      </c>
      <c r="C15" s="21">
        <v>10310851.76</v>
      </c>
      <c r="D15" s="21">
        <v>10310851.76</v>
      </c>
      <c r="E15" s="21">
        <v>670592.59</v>
      </c>
      <c r="F15" s="21">
        <v>670592.59</v>
      </c>
      <c r="G15" s="21">
        <f t="shared" si="0"/>
        <v>670592.59</v>
      </c>
      <c r="I15" t="s">
        <v>20</v>
      </c>
    </row>
    <row r="16" spans="1:9">
      <c r="A16" s="22" t="s">
        <v>21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>
      <c r="A17" s="23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>
      <c r="A18" s="23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>
      <c r="A19" s="23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>
      <c r="A20" s="23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>
      <c r="A21" s="23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>
      <c r="A22" s="23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>
      <c r="A23" s="23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>
      <c r="A24" s="23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>
      <c r="A25" s="23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>
      <c r="A26" s="23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>
      <c r="A27" s="23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>
      <c r="A28" s="20" t="s">
        <v>33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>
      <c r="A29" s="23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>
      <c r="A30" s="23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5" si="4">F30-B30</f>
        <v>0</v>
      </c>
    </row>
    <row r="31" spans="1:7">
      <c r="A31" s="23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>
      <c r="A32" s="23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>
      <c r="A33" s="23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>
      <c r="A34" s="20" t="s">
        <v>39</v>
      </c>
      <c r="B34" s="21">
        <f>[2]EAI!B13</f>
        <v>0</v>
      </c>
      <c r="C34" s="21">
        <v>37049502.149999999</v>
      </c>
      <c r="D34" s="21">
        <v>37049502.149999999</v>
      </c>
      <c r="E34" s="21">
        <v>37049502.149999999</v>
      </c>
      <c r="F34" s="21">
        <v>37049502.149999999</v>
      </c>
      <c r="G34" s="21">
        <f t="shared" si="4"/>
        <v>37049502.149999999</v>
      </c>
    </row>
    <row r="35" spans="1:7" ht="14.45" customHeight="1">
      <c r="A35" s="20" t="s">
        <v>40</v>
      </c>
      <c r="B35" s="21">
        <f t="shared" ref="B35" si="5">B36</f>
        <v>0</v>
      </c>
      <c r="C35" s="21">
        <v>67895875</v>
      </c>
      <c r="D35" s="21">
        <v>67895875</v>
      </c>
      <c r="E35" s="21">
        <v>67895875</v>
      </c>
      <c r="F35" s="21">
        <v>65274562</v>
      </c>
      <c r="G35" s="21">
        <f t="shared" si="4"/>
        <v>65274562</v>
      </c>
    </row>
    <row r="36" spans="1:7" ht="14.45" customHeight="1">
      <c r="A36" s="23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>
      <c r="A37" s="20" t="s">
        <v>42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>
      <c r="A38" s="23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>
      <c r="A39" s="23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>
      <c r="A40" s="24"/>
      <c r="B40" s="21"/>
      <c r="C40" s="21"/>
      <c r="D40" s="21"/>
      <c r="E40" s="21"/>
      <c r="F40" s="21"/>
      <c r="G40" s="21"/>
    </row>
    <row r="41" spans="1:7">
      <c r="A41" s="25" t="s">
        <v>45</v>
      </c>
      <c r="B41" s="26">
        <f t="shared" ref="B41:G41" si="7">SUM(B9,B10,B11,B12,B13,B14,B15,B16,B28,B34,B35,B37)</f>
        <v>0</v>
      </c>
      <c r="C41" s="26">
        <f t="shared" si="7"/>
        <v>115256228.91</v>
      </c>
      <c r="D41" s="26">
        <f t="shared" si="7"/>
        <v>115256228.91</v>
      </c>
      <c r="E41" s="26">
        <f t="shared" si="7"/>
        <v>105615969.74000001</v>
      </c>
      <c r="F41" s="26">
        <f t="shared" si="7"/>
        <v>102994656.74000001</v>
      </c>
      <c r="G41" s="26">
        <f t="shared" si="7"/>
        <v>102994656.74000001</v>
      </c>
    </row>
    <row r="42" spans="1:7">
      <c r="A42" s="25" t="s">
        <v>46</v>
      </c>
      <c r="B42" s="27"/>
      <c r="C42" s="27"/>
      <c r="D42" s="27"/>
      <c r="E42" s="27"/>
      <c r="F42" s="27"/>
      <c r="G42" s="26">
        <f>IF(G41&gt;0,G41,0)</f>
        <v>102994656.74000001</v>
      </c>
    </row>
    <row r="43" spans="1:7">
      <c r="A43" s="24"/>
      <c r="B43" s="28"/>
      <c r="C43" s="28"/>
      <c r="D43" s="28"/>
      <c r="E43" s="28"/>
      <c r="F43" s="28"/>
      <c r="G43" s="28"/>
    </row>
    <row r="44" spans="1:7">
      <c r="A44" s="25" t="s">
        <v>47</v>
      </c>
      <c r="B44" s="29"/>
      <c r="C44" s="29"/>
      <c r="D44" s="29"/>
      <c r="E44" s="29"/>
      <c r="F44" s="29"/>
      <c r="G44" s="29"/>
    </row>
    <row r="45" spans="1:7">
      <c r="A45" s="20" t="s">
        <v>48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>
      <c r="A46" s="30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>
      <c r="A47" s="30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>
      <c r="A48" s="30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>
      <c r="A49" s="30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>
      <c r="A50" s="30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>
      <c r="A51" s="30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>
      <c r="A52" s="31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>
      <c r="A53" s="23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>
      <c r="A54" s="20" t="s">
        <v>57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>
      <c r="A55" s="31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>
      <c r="A56" s="30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>
      <c r="A57" s="30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>
      <c r="A58" s="31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>
      <c r="A59" s="20" t="s">
        <v>62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>
      <c r="A60" s="30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>
      <c r="A61" s="30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>
      <c r="A64" s="24"/>
      <c r="B64" s="28"/>
      <c r="C64" s="28"/>
      <c r="D64" s="28"/>
      <c r="E64" s="28"/>
      <c r="F64" s="28"/>
      <c r="G64" s="28"/>
    </row>
    <row r="65" spans="1:7">
      <c r="A65" s="25" t="s">
        <v>67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>
      <c r="A66" s="24"/>
      <c r="B66" s="28"/>
      <c r="C66" s="28"/>
      <c r="D66" s="28"/>
      <c r="E66" s="28"/>
      <c r="F66" s="28"/>
      <c r="G66" s="28"/>
    </row>
    <row r="67" spans="1:7">
      <c r="A67" s="25" t="s">
        <v>68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>
      <c r="A68" s="20" t="s">
        <v>69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>
      <c r="A69" s="24"/>
      <c r="B69" s="28"/>
      <c r="C69" s="28"/>
      <c r="D69" s="28"/>
      <c r="E69" s="28"/>
      <c r="F69" s="28"/>
      <c r="G69" s="28"/>
    </row>
    <row r="70" spans="1:7">
      <c r="A70" s="25" t="s">
        <v>70</v>
      </c>
      <c r="B70" s="26">
        <f t="shared" ref="B70:G70" si="16">B41+B65+B67</f>
        <v>0</v>
      </c>
      <c r="C70" s="26">
        <f t="shared" si="16"/>
        <v>115256228.91</v>
      </c>
      <c r="D70" s="26">
        <f t="shared" si="16"/>
        <v>115256228.91</v>
      </c>
      <c r="E70" s="26">
        <f t="shared" si="16"/>
        <v>105615969.74000001</v>
      </c>
      <c r="F70" s="26">
        <f t="shared" si="16"/>
        <v>102994656.74000001</v>
      </c>
      <c r="G70" s="26">
        <f t="shared" si="16"/>
        <v>102994656.74000001</v>
      </c>
    </row>
    <row r="71" spans="1:7">
      <c r="A71" s="24"/>
      <c r="B71" s="28"/>
      <c r="C71" s="28"/>
      <c r="D71" s="28"/>
      <c r="E71" s="28"/>
      <c r="F71" s="28"/>
      <c r="G71" s="28"/>
    </row>
    <row r="72" spans="1:7">
      <c r="A72" s="25" t="s">
        <v>71</v>
      </c>
      <c r="B72" s="28"/>
      <c r="C72" s="28"/>
      <c r="D72" s="28"/>
      <c r="E72" s="28"/>
      <c r="F72" s="28"/>
      <c r="G72" s="28"/>
    </row>
    <row r="73" spans="1:7">
      <c r="A73" s="32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>
      <c r="A74" s="32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>
      <c r="A75" s="33" t="s">
        <v>74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>
      <c r="A76" s="34"/>
      <c r="B76" s="35"/>
      <c r="C76" s="35"/>
      <c r="D76" s="35"/>
      <c r="E76" s="35"/>
      <c r="F76" s="35"/>
      <c r="G76" s="35"/>
    </row>
    <row r="77" spans="1:7">
      <c r="A77" t="s">
        <v>75</v>
      </c>
      <c r="B77" s="36"/>
      <c r="C77" s="36"/>
      <c r="D77" s="36"/>
      <c r="E77" s="36"/>
      <c r="F77" s="36"/>
      <c r="G77" s="36"/>
    </row>
    <row r="78" spans="1:7" hidden="1"/>
    <row r="80" spans="1:7" hidden="1"/>
    <row r="81" spans="1:7" hidden="1"/>
    <row r="82" spans="1:7" hidden="1"/>
    <row r="83" spans="1:7" hidden="1">
      <c r="A83" s="37" t="s">
        <v>76</v>
      </c>
      <c r="E83" s="38" t="s">
        <v>77</v>
      </c>
      <c r="F83" s="38"/>
      <c r="G83" s="38"/>
    </row>
    <row r="84" spans="1:7" hidden="1">
      <c r="A84" s="37" t="s">
        <v>78</v>
      </c>
      <c r="E84" s="38" t="s">
        <v>79</v>
      </c>
      <c r="F84" s="38"/>
      <c r="G84" s="38"/>
    </row>
    <row r="88" spans="1:7">
      <c r="A88" s="37" t="str">
        <f>+[1]Hoja1!A1</f>
        <v>Ing. Marisol Suárez Correa</v>
      </c>
      <c r="C88" s="38" t="str">
        <f>+[1]Hoja1!C1</f>
        <v xml:space="preserve">C.P. Juan  Lara Centerno </v>
      </c>
      <c r="D88" s="38"/>
    </row>
    <row r="89" spans="1:7">
      <c r="A89" s="37" t="str">
        <f>+[1]Hoja1!A2</f>
        <v>Presidenta Suplente del Comité</v>
      </c>
      <c r="C89" s="38" t="str">
        <f>+[1]Hoja1!C2</f>
        <v xml:space="preserve">Dirección de Control y Seguimiento de Fideicomisos </v>
      </c>
      <c r="D89" s="38"/>
    </row>
    <row r="90" spans="1:7" hidden="1">
      <c r="A90" s="37" t="s">
        <v>80</v>
      </c>
      <c r="C90" s="38" t="s">
        <v>81</v>
      </c>
      <c r="D90" s="38"/>
    </row>
    <row r="91" spans="1:7" hidden="1">
      <c r="A91" s="37" t="s">
        <v>82</v>
      </c>
      <c r="C91" t="s">
        <v>83</v>
      </c>
    </row>
    <row r="98" spans="3:7">
      <c r="C98" s="39">
        <v>115256228.91000001</v>
      </c>
      <c r="D98" s="39">
        <v>115256228.91000001</v>
      </c>
      <c r="E98" s="39">
        <v>105615969.74000001</v>
      </c>
      <c r="F98" s="39">
        <v>102994656.74000001</v>
      </c>
      <c r="G98">
        <v>102994656.74000001</v>
      </c>
    </row>
    <row r="99" spans="3:7">
      <c r="C99" s="40">
        <f>+C70-C98</f>
        <v>0</v>
      </c>
      <c r="D99" s="40">
        <f t="shared" ref="D99:G99" si="18">+D70-D98</f>
        <v>0</v>
      </c>
      <c r="E99" s="40">
        <f t="shared" si="18"/>
        <v>0</v>
      </c>
      <c r="F99" s="40">
        <f t="shared" si="18"/>
        <v>0</v>
      </c>
      <c r="G99" s="40">
        <f t="shared" si="18"/>
        <v>0</v>
      </c>
    </row>
  </sheetData>
  <mergeCells count="9">
    <mergeCell ref="C88:D88"/>
    <mergeCell ref="C89:D89"/>
    <mergeCell ref="C90:D90"/>
    <mergeCell ref="A1:G1"/>
    <mergeCell ref="A6:A7"/>
    <mergeCell ref="B6:F6"/>
    <mergeCell ref="G6:G7"/>
    <mergeCell ref="E83:G83"/>
    <mergeCell ref="E84:G84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67" right="0.44" top="0.38" bottom="0.34" header="0.17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2025-07-09T21:16:39Z</dcterms:created>
  <dcterms:modified xsi:type="dcterms:W3CDTF">2025-07-09T21:16:48Z</dcterms:modified>
</cp:coreProperties>
</file>