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EAA!$A$1:$F$30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30" i="1"/>
  <c r="A30"/>
  <c r="C29"/>
  <c r="A29"/>
  <c r="N18"/>
  <c r="M18"/>
  <c r="F18"/>
  <c r="E18"/>
  <c r="O18" s="1"/>
  <c r="F16"/>
  <c r="E16"/>
  <c r="M16" s="1"/>
  <c r="D12"/>
  <c r="D3" s="1"/>
  <c r="C12"/>
  <c r="B12"/>
  <c r="N5"/>
  <c r="M5"/>
  <c r="E5"/>
  <c r="O5" s="1"/>
  <c r="E4"/>
  <c r="D4"/>
  <c r="C4"/>
  <c r="B4"/>
  <c r="B3" s="1"/>
  <c r="C3"/>
  <c r="F5" l="1"/>
  <c r="F4" s="1"/>
  <c r="E12"/>
  <c r="F12" s="1"/>
  <c r="E3" l="1"/>
  <c r="F3" s="1"/>
</calcChain>
</file>

<file path=xl/sharedStrings.xml><?xml version="1.0" encoding="utf-8"?>
<sst xmlns="http://schemas.openxmlformats.org/spreadsheetml/2006/main" count="27" uniqueCount="27">
  <si>
    <t xml:space="preserve">
Fideicomiso de Alianza Para el Campo de Guanajuato &lt;&lt;ALCAMPO&gt;&gt;
Estado Analítico del Activo
Del 01 de enero al 31 de Marzo de 2025
        ( Cifras en Pesos 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</si>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</sst>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(* #,##0.00_);_(* \(#,##0.00\);_(* &quot;-&quot;??_);_(@_)"/>
    <numFmt numFmtId="166" formatCode="_-* #,##0_-;\-* #,##0_-;_-* &quot;-&quot;??_-;_-@_-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165" fontId="20" fillId="0" borderId="0" applyFont="0" applyFill="0" applyBorder="0" applyAlignment="0" applyProtection="0"/>
    <xf numFmtId="167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6" fillId="2" borderId="0" applyNumberFormat="0" applyBorder="0" applyAlignment="0" applyProtection="0"/>
    <xf numFmtId="0" fontId="24" fillId="36" borderId="15" applyNumberFormat="0" applyAlignment="0" applyProtection="0"/>
    <xf numFmtId="0" fontId="11" fillId="6" borderId="4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5" fillId="37" borderId="16" applyNumberFormat="0" applyAlignment="0" applyProtection="0"/>
    <xf numFmtId="0" fontId="13" fillId="7" borderId="7" applyNumberFormat="0" applyAlignment="0" applyProtection="0"/>
    <xf numFmtId="0" fontId="26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38" borderId="15" applyNumberFormat="0" applyAlignment="0" applyProtection="0"/>
    <xf numFmtId="0" fontId="9" fillId="5" borderId="4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168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8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19" applyNumberFormat="0" applyAlignment="0" applyProtection="0"/>
    <xf numFmtId="0" fontId="10" fillId="6" borderId="5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3" fillId="63" borderId="21" applyNumberFormat="0" applyProtection="0">
      <alignment horizontal="left" vertical="center" indent="1"/>
    </xf>
    <xf numFmtId="4" fontId="43" fillId="63" borderId="21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0" borderId="26" applyNumberFormat="0" applyFill="0" applyAlignment="0" applyProtection="0"/>
    <xf numFmtId="0" fontId="4" fillId="0" borderId="2" applyNumberFormat="0" applyFill="0" applyAlignment="0" applyProtection="0"/>
    <xf numFmtId="0" fontId="27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</cellStyleXfs>
  <cellXfs count="20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43" fontId="21" fillId="0" borderId="0" xfId="1" applyFont="1" applyProtection="1">
      <protection locked="0"/>
    </xf>
    <xf numFmtId="0" fontId="19" fillId="33" borderId="13" xfId="2" applyFont="1" applyFill="1" applyBorder="1" applyAlignment="1">
      <alignment horizontal="center" vertical="center" wrapText="1"/>
    </xf>
    <xf numFmtId="4" fontId="19" fillId="33" borderId="13" xfId="2" applyNumberFormat="1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left" vertical="top" indent="1"/>
    </xf>
    <xf numFmtId="3" fontId="22" fillId="34" borderId="13" xfId="2" applyNumberFormat="1" applyFont="1" applyFill="1" applyBorder="1" applyAlignment="1" applyProtection="1">
      <alignment horizontal="right" vertical="top" wrapText="1"/>
      <protection locked="0"/>
    </xf>
    <xf numFmtId="164" fontId="19" fillId="0" borderId="0" xfId="2" applyNumberFormat="1" applyFont="1" applyAlignment="1" applyProtection="1">
      <alignment vertical="top"/>
      <protection locked="0"/>
    </xf>
    <xf numFmtId="3" fontId="21" fillId="0" borderId="0" xfId="0" applyNumberFormat="1" applyFont="1" applyProtection="1">
      <protection locked="0"/>
    </xf>
    <xf numFmtId="0" fontId="19" fillId="0" borderId="13" xfId="2" applyFont="1" applyBorder="1" applyAlignment="1">
      <alignment horizontal="left" vertical="top" indent="2"/>
    </xf>
    <xf numFmtId="0" fontId="18" fillId="0" borderId="13" xfId="2" applyBorder="1" applyAlignment="1">
      <alignment horizontal="left" vertical="top" indent="2"/>
    </xf>
    <xf numFmtId="166" fontId="18" fillId="0" borderId="13" xfId="3" applyNumberFormat="1" applyFont="1" applyFill="1" applyBorder="1" applyAlignment="1" applyProtection="1">
      <alignment wrapText="1"/>
      <protection locked="0"/>
    </xf>
    <xf numFmtId="3" fontId="21" fillId="34" borderId="13" xfId="3" applyNumberFormat="1" applyFont="1" applyFill="1" applyBorder="1" applyAlignment="1" applyProtection="1">
      <alignment horizontal="right" vertical="top" wrapText="1"/>
      <protection locked="0"/>
    </xf>
    <xf numFmtId="3" fontId="21" fillId="34" borderId="13" xfId="2" applyNumberFormat="1" applyFont="1" applyFill="1" applyBorder="1" applyAlignment="1" applyProtection="1">
      <alignment horizontal="right" vertical="top" wrapText="1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top" wrapText="1"/>
      <protection locked="0"/>
    </xf>
    <xf numFmtId="4" fontId="18" fillId="0" borderId="0" xfId="2" applyNumberFormat="1" applyProtection="1"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>
        <row r="5">
          <cell r="B5">
            <v>12288663.09</v>
          </cell>
        </row>
        <row r="19">
          <cell r="B19">
            <v>26074272.109999999</v>
          </cell>
        </row>
        <row r="21">
          <cell r="B21">
            <v>-25124921.680000003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30"/>
  <sheetViews>
    <sheetView tabSelected="1" zoomScaleNormal="100" workbookViewId="0">
      <selection activeCell="A35" sqref="A35"/>
    </sheetView>
  </sheetViews>
  <sheetFormatPr baseColWidth="10" defaultColWidth="12" defaultRowHeight="12.75"/>
  <cols>
    <col min="1" max="1" width="67.1640625" style="4" bestFit="1" customWidth="1"/>
    <col min="2" max="2" width="27.5" style="4" bestFit="1" customWidth="1"/>
    <col min="3" max="4" width="19.83203125" style="4" customWidth="1"/>
    <col min="5" max="6" width="17.6640625" style="4" customWidth="1"/>
    <col min="7" max="7" width="1.1640625" style="4" hidden="1" customWidth="1"/>
    <col min="8" max="8" width="14.83203125" style="4" hidden="1" customWidth="1"/>
    <col min="9" max="12" width="0" style="4" hidden="1" customWidth="1"/>
    <col min="13" max="13" width="12.5" style="4" hidden="1" customWidth="1"/>
    <col min="14" max="14" width="18.1640625" style="5" hidden="1" customWidth="1"/>
    <col min="15" max="15" width="15" style="5" hidden="1" customWidth="1"/>
    <col min="16" max="16" width="0" style="4" hidden="1" customWidth="1"/>
    <col min="17" max="16384" width="12" style="4"/>
  </cols>
  <sheetData>
    <row r="1" spans="1:16" ht="69" customHeight="1">
      <c r="A1" s="1" t="s">
        <v>0</v>
      </c>
      <c r="B1" s="2"/>
      <c r="C1" s="2"/>
      <c r="D1" s="2"/>
      <c r="E1" s="2"/>
      <c r="F1" s="3"/>
    </row>
    <row r="2" spans="1:16" ht="27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16">
      <c r="A3" s="8" t="s">
        <v>7</v>
      </c>
      <c r="B3" s="9">
        <f>+B4+B12</f>
        <v>9345422.1399999969</v>
      </c>
      <c r="C3" s="9">
        <f t="shared" ref="C3:E3" si="0">+C4+C12</f>
        <v>35844367.189999998</v>
      </c>
      <c r="D3" s="9">
        <f t="shared" si="0"/>
        <v>31951775.809999999</v>
      </c>
      <c r="E3" s="9">
        <f t="shared" si="0"/>
        <v>13238013.52</v>
      </c>
      <c r="F3" s="9">
        <f>+E3-B3</f>
        <v>3892591.3800000027</v>
      </c>
      <c r="H3" s="10">
        <v>0</v>
      </c>
      <c r="I3" s="11">
        <v>0</v>
      </c>
      <c r="J3" s="11">
        <v>0</v>
      </c>
      <c r="N3" s="4"/>
      <c r="O3" s="4"/>
    </row>
    <row r="4" spans="1:16">
      <c r="A4" s="12" t="s">
        <v>8</v>
      </c>
      <c r="B4" s="9">
        <f>+B5</f>
        <v>8278984.5599999996</v>
      </c>
      <c r="C4" s="9">
        <f t="shared" ref="C4:F4" si="1">+C5</f>
        <v>35844367.189999998</v>
      </c>
      <c r="D4" s="9">
        <f t="shared" si="1"/>
        <v>31834688.66</v>
      </c>
      <c r="E4" s="9">
        <f t="shared" si="1"/>
        <v>12288663.09</v>
      </c>
      <c r="F4" s="9">
        <f t="shared" si="1"/>
        <v>4009678.5300000003</v>
      </c>
      <c r="P4" s="5"/>
    </row>
    <row r="5" spans="1:16">
      <c r="A5" s="13" t="s">
        <v>9</v>
      </c>
      <c r="B5" s="14">
        <v>8278984.5599999996</v>
      </c>
      <c r="C5" s="14">
        <v>35844367.189999998</v>
      </c>
      <c r="D5" s="14">
        <v>31834688.66</v>
      </c>
      <c r="E5" s="14">
        <f>+B5+C5-D5</f>
        <v>12288663.09</v>
      </c>
      <c r="F5" s="14">
        <f>E5-B5</f>
        <v>4009678.5300000003</v>
      </c>
      <c r="K5" s="11">
        <v>0</v>
      </c>
      <c r="M5" s="11">
        <f>+E5-'[1]0312_ESF_PEGT_FAC_2402'!B5</f>
        <v>0</v>
      </c>
      <c r="N5" s="5">
        <f>'[1]0312_ESF_PEGT_FAC_2402'!B5</f>
        <v>12288663.09</v>
      </c>
      <c r="O5" s="5">
        <f>+E5-N5</f>
        <v>0</v>
      </c>
      <c r="P5" s="5"/>
    </row>
    <row r="6" spans="1:16">
      <c r="A6" s="13" t="s">
        <v>10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P6" s="5"/>
    </row>
    <row r="7" spans="1:16">
      <c r="A7" s="13" t="s">
        <v>11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P7" s="5"/>
    </row>
    <row r="8" spans="1:16">
      <c r="A8" s="13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N8" s="4"/>
      <c r="O8" s="4"/>
    </row>
    <row r="9" spans="1:16">
      <c r="A9" s="13" t="s">
        <v>13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N9" s="4"/>
      <c r="O9" s="4"/>
    </row>
    <row r="10" spans="1:16">
      <c r="A10" s="13" t="s">
        <v>14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N10" s="4"/>
      <c r="O10" s="4"/>
    </row>
    <row r="11" spans="1:16">
      <c r="A11" s="13" t="s">
        <v>15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N11" s="4"/>
      <c r="O11" s="4"/>
    </row>
    <row r="12" spans="1:16">
      <c r="A12" s="12" t="s">
        <v>16</v>
      </c>
      <c r="B12" s="9">
        <f>SUM(B13:B21)</f>
        <v>1066437.5799999982</v>
      </c>
      <c r="C12" s="9">
        <f t="shared" ref="C12:E12" si="2">SUM(C13:C21)</f>
        <v>0</v>
      </c>
      <c r="D12" s="9">
        <f t="shared" si="2"/>
        <v>117087.15</v>
      </c>
      <c r="E12" s="9">
        <f t="shared" si="2"/>
        <v>949350.4299999997</v>
      </c>
      <c r="F12" s="9">
        <f>+E12-B12</f>
        <v>-117087.14999999851</v>
      </c>
      <c r="N12" s="4"/>
      <c r="O12" s="4"/>
    </row>
    <row r="13" spans="1:16">
      <c r="A13" s="13" t="s">
        <v>17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N13" s="4"/>
      <c r="O13" s="4"/>
    </row>
    <row r="14" spans="1:16">
      <c r="A14" s="13" t="s">
        <v>18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N14" s="4"/>
      <c r="O14" s="4"/>
    </row>
    <row r="15" spans="1:16">
      <c r="A15" s="13" t="s">
        <v>19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N15" s="4"/>
      <c r="O15" s="4"/>
    </row>
    <row r="16" spans="1:16">
      <c r="A16" s="13" t="s">
        <v>20</v>
      </c>
      <c r="B16" s="15">
        <v>26074272.109999999</v>
      </c>
      <c r="C16" s="15">
        <v>0</v>
      </c>
      <c r="D16" s="15">
        <v>0</v>
      </c>
      <c r="E16" s="15">
        <f>+B16+C16-D16</f>
        <v>26074272.109999999</v>
      </c>
      <c r="F16" s="16">
        <f>+B16-E16</f>
        <v>0</v>
      </c>
      <c r="K16" s="11">
        <v>0</v>
      </c>
      <c r="M16" s="11">
        <f>+E16-'[1]0312_ESF_PEGT_FAC_2402'!B19</f>
        <v>0</v>
      </c>
      <c r="N16" s="4"/>
      <c r="O16" s="4"/>
    </row>
    <row r="17" spans="1:15">
      <c r="A17" s="13" t="s">
        <v>21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N17" s="4"/>
      <c r="O17" s="4"/>
    </row>
    <row r="18" spans="1:15">
      <c r="A18" s="13" t="s">
        <v>22</v>
      </c>
      <c r="B18" s="15">
        <v>-25007834.530000001</v>
      </c>
      <c r="C18" s="15">
        <v>0</v>
      </c>
      <c r="D18" s="15">
        <v>117087.15</v>
      </c>
      <c r="E18" s="15">
        <f>+B18-D18</f>
        <v>-25124921.68</v>
      </c>
      <c r="F18" s="15">
        <f>E18-B18</f>
        <v>-117087.14999999851</v>
      </c>
      <c r="K18" s="11">
        <v>0</v>
      </c>
      <c r="M18" s="11">
        <f>+E18-'[1]0312_ESF_PEGT_FAC_2402'!B21</f>
        <v>0</v>
      </c>
      <c r="N18" s="5">
        <f>+'[1]0312_ESF_PEGT_FAC_2402'!B21</f>
        <v>-25124921.680000003</v>
      </c>
      <c r="O18" s="5">
        <f>+E18-N18</f>
        <v>0</v>
      </c>
    </row>
    <row r="19" spans="1:15">
      <c r="A19" s="13" t="s">
        <v>23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N19" s="4"/>
      <c r="O19" s="4"/>
    </row>
    <row r="20" spans="1:15">
      <c r="A20" s="13" t="s">
        <v>24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N20" s="4"/>
      <c r="O20" s="4"/>
    </row>
    <row r="21" spans="1:15">
      <c r="A21" s="13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N21" s="4"/>
      <c r="O21" s="4"/>
    </row>
    <row r="22" spans="1:15">
      <c r="A22" s="17" t="s">
        <v>26</v>
      </c>
      <c r="B22" s="17"/>
      <c r="C22" s="17"/>
      <c r="D22" s="17"/>
      <c r="E22" s="17"/>
      <c r="F22" s="17"/>
    </row>
    <row r="29" spans="1:15">
      <c r="A29" s="18" t="str">
        <f>[1]Hoja2!A1</f>
        <v>Ing. Marisol Suárez Correa</v>
      </c>
      <c r="C29" s="19" t="str">
        <f>[1]Hoja2!C1</f>
        <v xml:space="preserve">C.P. Juan  Lara Centerno </v>
      </c>
    </row>
    <row r="30" spans="1:15">
      <c r="A30" s="18" t="str">
        <f>[1]Hoja2!A2</f>
        <v>Presidenta Suplente del Comité</v>
      </c>
      <c r="C30" s="19" t="str">
        <f>[1]Hoja2!C2</f>
        <v xml:space="preserve">Dirección de Control y Seguimiento de Fideicomisos </v>
      </c>
    </row>
  </sheetData>
  <mergeCells count="2">
    <mergeCell ref="A1:F1"/>
    <mergeCell ref="A22:F22"/>
  </mergeCells>
  <pageMargins left="0.33" right="0.28999999999999998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2025-04-08T20:33:37Z</dcterms:created>
  <dcterms:modified xsi:type="dcterms:W3CDTF">2025-04-08T20:34:18Z</dcterms:modified>
</cp:coreProperties>
</file>