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FINANZAS\"/>
    </mc:Choice>
  </mc:AlternateContent>
  <bookViews>
    <workbookView xWindow="0" yWindow="0" windowWidth="13245" windowHeight="8715" activeTab="2"/>
  </bookViews>
  <sheets>
    <sheet name="EAI" sheetId="1" r:id="rId1"/>
    <sheet name="EAI_(2)" sheetId="2" r:id="rId2"/>
    <sheet name="EAI COMPLEMENTARIO 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2" hidden="1">'EAI COMPLEMENTARIO '!#REF!</definedName>
    <definedName name="A" localSheetId="0">[1]ECABR!#REF!</definedName>
    <definedName name="A" localSheetId="1">[1]ECABR!#REF!</definedName>
    <definedName name="A">[1]ECABR!#REF!</definedName>
    <definedName name="A_impresión_IM" localSheetId="0">[1]ECABR!#REF!</definedName>
    <definedName name="A_impresión_IM" localSheetId="1">[1]ECABR!#REF!</definedName>
    <definedName name="A_impresión_IM">[1]ECABR!#REF!</definedName>
    <definedName name="A325_FFF_PEGT_CLC_2301">[1]ECABR!#REF!</definedName>
    <definedName name="abc" localSheetId="0">[2]TOTAL!#REF!</definedName>
    <definedName name="abc" localSheetId="1">[2]TOTAL!#REF!</definedName>
    <definedName name="abc">[3]TOTAL!#REF!</definedName>
    <definedName name="ANIO">'[4]Info General'!$D$20</definedName>
    <definedName name="ANIO_INFORME" localSheetId="0">'[5]Info General'!$C$12</definedName>
    <definedName name="ANIO_INFORME" localSheetId="1">'[5]Info General'!$C$12</definedName>
    <definedName name="ANIO_INFORME">'[5]Info General'!$C$12</definedName>
    <definedName name="ANIO1P" localSheetId="0">'[5]Info General'!$D$23</definedName>
    <definedName name="ANIO1P" localSheetId="1">'[5]Info General'!$D$23</definedName>
    <definedName name="ANIO1P">'[5]Info General'!$D$23</definedName>
    <definedName name="ANIO1R" localSheetId="0">'[5]Info General'!$H$25</definedName>
    <definedName name="ANIO1R" localSheetId="1">'[5]Info General'!$H$25</definedName>
    <definedName name="ANIO1R">'[5]Info General'!$H$25</definedName>
    <definedName name="ANIO2P" localSheetId="0">'[5]Info General'!$E$23</definedName>
    <definedName name="ANIO2P" localSheetId="1">'[5]Info General'!$E$23</definedName>
    <definedName name="ANIO2P">'[5]Info General'!$E$23</definedName>
    <definedName name="ANIO2R" localSheetId="0">'[5]Info General'!$G$25</definedName>
    <definedName name="ANIO2R" localSheetId="1">'[5]Info General'!$G$25</definedName>
    <definedName name="ANIO2R">'[5]Info General'!$G$25</definedName>
    <definedName name="ANIO3P" localSheetId="0">'[5]Info General'!$F$23</definedName>
    <definedName name="ANIO3P" localSheetId="1">'[5]Info General'!$F$23</definedName>
    <definedName name="ANIO3P">'[5]Info General'!$F$23</definedName>
    <definedName name="ANIO3R" localSheetId="0">'[5]Info General'!$F$25</definedName>
    <definedName name="ANIO3R" localSheetId="1">'[5]Info General'!$F$25</definedName>
    <definedName name="ANIO3R">'[5]Info General'!$F$25</definedName>
    <definedName name="ANIO4P" localSheetId="0">'[5]Info General'!$G$23</definedName>
    <definedName name="ANIO4P" localSheetId="1">'[5]Info General'!$G$23</definedName>
    <definedName name="ANIO4P">'[5]Info General'!$G$23</definedName>
    <definedName name="ANIO4R" localSheetId="0">'[5]Info General'!$E$25</definedName>
    <definedName name="ANIO4R" localSheetId="1">'[5]Info General'!$E$25</definedName>
    <definedName name="ANIO4R">'[5]Info General'!$E$25</definedName>
    <definedName name="ANIO5P" localSheetId="0">'[5]Info General'!$H$23</definedName>
    <definedName name="ANIO5P" localSheetId="1">'[5]Info General'!$H$23</definedName>
    <definedName name="ANIO5P">'[5]Info General'!$H$23</definedName>
    <definedName name="ANIO5R" localSheetId="0">'[5]Info General'!$D$25</definedName>
    <definedName name="ANIO5R" localSheetId="1">'[5]Info General'!$D$25</definedName>
    <definedName name="ANIO5R">'[5]Info General'!$D$25</definedName>
    <definedName name="ANIO6P" localSheetId="0">'[5]Info General'!$I$23</definedName>
    <definedName name="ANIO6P" localSheetId="1">'[5]Info General'!$I$23</definedName>
    <definedName name="ANIO6P">'[5]Info General'!$I$23</definedName>
    <definedName name="APP_FIN_04" localSheetId="0">'[5]F-3'!$E$16</definedName>
    <definedName name="APP_FIN_04" localSheetId="1">'[5]F-3'!$E$16</definedName>
    <definedName name="APP_FIN_04">'[5]F-3'!$E$16</definedName>
    <definedName name="APP_FIN_06" localSheetId="0">'[5]F-3'!$G$16</definedName>
    <definedName name="APP_FIN_06" localSheetId="1">'[5]F-3'!$G$16</definedName>
    <definedName name="APP_FIN_06">'[5]F-3'!$G$16</definedName>
    <definedName name="APP_FIN_07" localSheetId="0">'[5]F-3'!$H$16</definedName>
    <definedName name="APP_FIN_07" localSheetId="1">'[5]F-3'!$H$16</definedName>
    <definedName name="APP_FIN_07">'[5]F-3'!$H$16</definedName>
    <definedName name="APP_FIN_08" localSheetId="0">'[5]F-3'!$I$16</definedName>
    <definedName name="APP_FIN_08" localSheetId="1">'[5]F-3'!$I$16</definedName>
    <definedName name="APP_FIN_08">'[5]F-3'!$I$16</definedName>
    <definedName name="APP_FIN_09" localSheetId="0">'[5]F-3'!$J$16</definedName>
    <definedName name="APP_FIN_09" localSheetId="1">'[5]F-3'!$J$16</definedName>
    <definedName name="APP_FIN_09">'[5]F-3'!$J$16</definedName>
    <definedName name="APP_FIN_10" localSheetId="0">'[5]F-3'!$K$16</definedName>
    <definedName name="APP_FIN_10" localSheetId="1">'[5]F-3'!$K$16</definedName>
    <definedName name="APP_FIN_10">'[5]F-3'!$K$16</definedName>
    <definedName name="APP_T10" localSheetId="0">'[5]F-3'!$K$8</definedName>
    <definedName name="APP_T10" localSheetId="1">'[5]F-3'!$K$8</definedName>
    <definedName name="APP_T10">'[5]F-3'!$K$8</definedName>
    <definedName name="APP_T4" localSheetId="0">'[5]F-3'!$E$8</definedName>
    <definedName name="APP_T4" localSheetId="1">'[5]F-3'!$E$8</definedName>
    <definedName name="APP_T4">'[5]F-3'!$E$8</definedName>
    <definedName name="APP_T6" localSheetId="0">'[5]F-3'!$G$8</definedName>
    <definedName name="APP_T6" localSheetId="1">'[5]F-3'!$G$8</definedName>
    <definedName name="APP_T6">'[5]F-3'!$G$8</definedName>
    <definedName name="APP_T7" localSheetId="0">'[5]F-3'!$H$8</definedName>
    <definedName name="APP_T7" localSheetId="1">'[5]F-3'!$H$8</definedName>
    <definedName name="APP_T7">'[5]F-3'!$H$8</definedName>
    <definedName name="APP_T8" localSheetId="0">'[5]F-3'!$I$8</definedName>
    <definedName name="APP_T8" localSheetId="1">'[5]F-3'!$I$8</definedName>
    <definedName name="APP_T8">'[5]F-3'!$I$8</definedName>
    <definedName name="APP_T9" localSheetId="0">'[5]F-3'!$J$8</definedName>
    <definedName name="APP_T9" localSheetId="1">'[5]F-3'!$J$8</definedName>
    <definedName name="APP_T9">'[5]F-3'!$J$8</definedName>
    <definedName name="_xlnm.Extract" localSheetId="0">[6]EGRESOS!#REF!</definedName>
    <definedName name="_xlnm.Extract" localSheetId="1">[6]EGRESOS!#REF!</definedName>
    <definedName name="_xlnm.Extract">[6]EGRESOS!#REF!</definedName>
    <definedName name="_xlnm.Print_Area" localSheetId="0">EAI!$A$1:$G$47</definedName>
    <definedName name="_xlnm.Print_Area" localSheetId="2">'EAI COMPLEMENTARIO '!$A$1:$H$18</definedName>
    <definedName name="_xlnm.Print_Area" localSheetId="1">'EAI_(2)'!$A$1:$G$51</definedName>
    <definedName name="B" localSheetId="0">[6]EGRESOS!#REF!</definedName>
    <definedName name="B" localSheetId="1">[6]EGRESOS!#REF!</definedName>
    <definedName name="B">[6]EGRESOS!#REF!</definedName>
    <definedName name="balanza_mes">'[7]Ene-16'!$A$1:$H$200</definedName>
    <definedName name="BASE" localSheetId="0">#REF!</definedName>
    <definedName name="BASE" localSheetId="1">#REF!</definedName>
    <definedName name="BASE">#REF!</definedName>
    <definedName name="_xlnm.Database" localSheetId="0">[8]REPORTO!#REF!</definedName>
    <definedName name="_xlnm.Database" localSheetId="1">[8]REPORTO!#REF!</definedName>
    <definedName name="_xlnm.Database">[8]REPORTO!#REF!</definedName>
    <definedName name="cba" localSheetId="0">[2]TOTAL!#REF!</definedName>
    <definedName name="cba" localSheetId="1">[2]TOTAL!#REF!</definedName>
    <definedName name="cba">[3]TOTAL!#REF!</definedName>
    <definedName name="DEUDA_CONT_FIN_01" localSheetId="0">'[5]F-2'!$B$26</definedName>
    <definedName name="DEUDA_CONT_FIN_01" localSheetId="1">'[5]F-2'!$B$26</definedName>
    <definedName name="DEUDA_CONT_FIN_01">'[5]F-2'!$B$26</definedName>
    <definedName name="DEUDA_CONT_FIN_02" localSheetId="0">'[5]F-2'!$C$26</definedName>
    <definedName name="DEUDA_CONT_FIN_02" localSheetId="1">'[5]F-2'!$C$26</definedName>
    <definedName name="DEUDA_CONT_FIN_02">'[5]F-2'!$C$26</definedName>
    <definedName name="DEUDA_CONT_FIN_03" localSheetId="0">'[5]F-2'!$D$26</definedName>
    <definedName name="DEUDA_CONT_FIN_03" localSheetId="1">'[5]F-2'!$D$26</definedName>
    <definedName name="DEUDA_CONT_FIN_03">'[5]F-2'!$D$26</definedName>
    <definedName name="DEUDA_CONT_FIN_04" localSheetId="0">'[5]F-2'!$E$26</definedName>
    <definedName name="DEUDA_CONT_FIN_04" localSheetId="1">'[5]F-2'!$E$26</definedName>
    <definedName name="DEUDA_CONT_FIN_04">'[5]F-2'!$E$26</definedName>
    <definedName name="DEUDA_CONT_FIN_05" localSheetId="0">'[5]F-2'!$F$26</definedName>
    <definedName name="DEUDA_CONT_FIN_05" localSheetId="1">'[5]F-2'!$F$26</definedName>
    <definedName name="DEUDA_CONT_FIN_05">'[5]F-2'!$F$26</definedName>
    <definedName name="DEUDA_CONT_FIN_06" localSheetId="0">'[5]F-2'!$G$26</definedName>
    <definedName name="DEUDA_CONT_FIN_06" localSheetId="1">'[5]F-2'!$G$26</definedName>
    <definedName name="DEUDA_CONT_FIN_06">'[5]F-2'!$G$26</definedName>
    <definedName name="DEUDA_CONT_FIN_07" localSheetId="0">'[5]F-2'!$H$26</definedName>
    <definedName name="DEUDA_CONT_FIN_07" localSheetId="1">'[5]F-2'!$H$26</definedName>
    <definedName name="DEUDA_CONT_FIN_07">'[5]F-2'!$H$26</definedName>
    <definedName name="DEUDA_CONT_T1" localSheetId="0">'[5]F-2'!$B$22</definedName>
    <definedName name="DEUDA_CONT_T1" localSheetId="1">'[5]F-2'!$B$22</definedName>
    <definedName name="DEUDA_CONT_T1">'[5]F-2'!$B$22</definedName>
    <definedName name="DEUDA_CONT_T2" localSheetId="0">'[5]F-2'!$C$22</definedName>
    <definedName name="DEUDA_CONT_T2" localSheetId="1">'[5]F-2'!$C$22</definedName>
    <definedName name="DEUDA_CONT_T2">'[5]F-2'!$C$22</definedName>
    <definedName name="DEUDA_CONT_T3" localSheetId="0">'[5]F-2'!$D$22</definedName>
    <definedName name="DEUDA_CONT_T3" localSheetId="1">'[5]F-2'!$D$22</definedName>
    <definedName name="DEUDA_CONT_T3">'[5]F-2'!$D$22</definedName>
    <definedName name="DEUDA_CONT_T4" localSheetId="0">'[5]F-2'!$E$22</definedName>
    <definedName name="DEUDA_CONT_T4" localSheetId="1">'[5]F-2'!$E$22</definedName>
    <definedName name="DEUDA_CONT_T4">'[5]F-2'!$E$22</definedName>
    <definedName name="DEUDA_CONT_T6" localSheetId="0">'[5]F-2'!$G$22</definedName>
    <definedName name="DEUDA_CONT_T6" localSheetId="1">'[5]F-2'!$G$22</definedName>
    <definedName name="DEUDA_CONT_T6">'[5]F-2'!$G$22</definedName>
    <definedName name="DEUDA_CONT_T7" localSheetId="0">'[5]F-2'!$H$22</definedName>
    <definedName name="DEUDA_CONT_T7" localSheetId="1">'[5]F-2'!$H$22</definedName>
    <definedName name="DEUDA_CONT_T7">'[5]F-2'!$H$22</definedName>
    <definedName name="ELOY" localSheetId="0">#REF!</definedName>
    <definedName name="ELOY" localSheetId="1">#REF!</definedName>
    <definedName name="ELOY">#REF!</definedName>
    <definedName name="ENTE" localSheetId="0">'[5]Datos Generales'!$C$3</definedName>
    <definedName name="ENTE" localSheetId="1">'[5]Datos Generales'!$C$3</definedName>
    <definedName name="ENTE">'[5]Datos Generales'!$C$3</definedName>
    <definedName name="ENTE_PUBLICO" localSheetId="0">'[5]Info General'!$C$6</definedName>
    <definedName name="ENTE_PUBLICO" localSheetId="1">'[5]Info General'!$C$6</definedName>
    <definedName name="ENTE_PUBLICO">'[5]Info General'!$C$6</definedName>
    <definedName name="ENTE_PUBLICO_A">'[4]Info General'!$C$7</definedName>
    <definedName name="ENTIDAD" localSheetId="0">'[5]Info General'!$C$11</definedName>
    <definedName name="ENTIDAD" localSheetId="1">'[5]Info General'!$C$11</definedName>
    <definedName name="ENTIDAD">'[5]Info General'!$C$11</definedName>
    <definedName name="ENTIDAD_FEDERATIVA" localSheetId="0">'[5]Info General'!$C$8</definedName>
    <definedName name="ENTIDAD_FEDERATIVA" localSheetId="1">'[5]Info General'!$C$8</definedName>
    <definedName name="ENTIDAD_FEDERATIVA">'[5]Info General'!$C$8</definedName>
    <definedName name="Fecha" localSheetId="0">#REF!</definedName>
    <definedName name="Fecha" localSheetId="1">#REF!</definedName>
    <definedName name="Fecha">#REF!</definedName>
    <definedName name="GASTO_E_FIN_01" localSheetId="0">'[5]F-6b'!$B$28</definedName>
    <definedName name="GASTO_E_FIN_01" localSheetId="1">'[5]F-6b'!$B$28</definedName>
    <definedName name="GASTO_E_FIN_01">'[5]F-6b'!$B$28</definedName>
    <definedName name="GASTO_E_FIN_06" localSheetId="0">'[5]F-6b'!$G$28</definedName>
    <definedName name="GASTO_E_FIN_06" localSheetId="1">'[5]F-6b'!$G$28</definedName>
    <definedName name="GASTO_E_FIN_06">'[5]F-6b'!$G$28</definedName>
    <definedName name="GASTO_E_T1" localSheetId="0">'[5]F-6b'!$B$19</definedName>
    <definedName name="GASTO_E_T1" localSheetId="1">'[5]F-6b'!$B$19</definedName>
    <definedName name="GASTO_E_T1">'[5]F-6b'!$B$19</definedName>
    <definedName name="GASTO_E_T2" localSheetId="0">'[5]F-6b'!$C$19</definedName>
    <definedName name="GASTO_E_T2" localSheetId="1">'[5]F-6b'!$C$19</definedName>
    <definedName name="GASTO_E_T2">'[5]F-6b'!$C$19</definedName>
    <definedName name="GASTO_E_T3" localSheetId="0">'[5]F-6b'!$D$19</definedName>
    <definedName name="GASTO_E_T3" localSheetId="1">'[5]F-6b'!$D$19</definedName>
    <definedName name="GASTO_E_T3">'[5]F-6b'!$D$19</definedName>
    <definedName name="GASTO_E_T4" localSheetId="0">'[5]F-6b'!$E$19</definedName>
    <definedName name="GASTO_E_T4" localSheetId="1">'[5]F-6b'!$E$19</definedName>
    <definedName name="GASTO_E_T4">'[5]F-6b'!$E$19</definedName>
    <definedName name="GASTO_E_T5" localSheetId="0">'[5]F-6b'!$F$19</definedName>
    <definedName name="GASTO_E_T5" localSheetId="1">'[5]F-6b'!$F$19</definedName>
    <definedName name="GASTO_E_T5">'[5]F-6b'!$F$19</definedName>
    <definedName name="GASTO_E_T6" localSheetId="0">'[5]F-6b'!$G$19</definedName>
    <definedName name="GASTO_E_T6" localSheetId="1">'[5]F-6b'!$G$19</definedName>
    <definedName name="GASTO_E_T6">'[5]F-6b'!$G$19</definedName>
    <definedName name="GASTO_NE_FIN_01" localSheetId="0">'[5]F-6b'!$B$18</definedName>
    <definedName name="GASTO_NE_FIN_01" localSheetId="1">'[5]F-6b'!$B$18</definedName>
    <definedName name="GASTO_NE_FIN_01">'[5]F-6b'!$B$18</definedName>
    <definedName name="GASTO_NE_FIN_02" localSheetId="0">'[5]F-6b'!$C$18</definedName>
    <definedName name="GASTO_NE_FIN_02" localSheetId="1">'[5]F-6b'!$C$18</definedName>
    <definedName name="GASTO_NE_FIN_02">'[5]F-6b'!$C$18</definedName>
    <definedName name="GASTO_NE_FIN_03" localSheetId="0">'[5]F-6b'!$D$18</definedName>
    <definedName name="GASTO_NE_FIN_03" localSheetId="1">'[5]F-6b'!$D$18</definedName>
    <definedName name="GASTO_NE_FIN_03">'[5]F-6b'!$D$18</definedName>
    <definedName name="GASTO_NE_FIN_04" localSheetId="0">'[5]F-6b'!$E$18</definedName>
    <definedName name="GASTO_NE_FIN_04" localSheetId="1">'[5]F-6b'!$E$18</definedName>
    <definedName name="GASTO_NE_FIN_04">'[5]F-6b'!$E$18</definedName>
    <definedName name="GASTO_NE_FIN_05" localSheetId="0">'[5]F-6b'!$F$18</definedName>
    <definedName name="GASTO_NE_FIN_05" localSheetId="1">'[5]F-6b'!$F$18</definedName>
    <definedName name="GASTO_NE_FIN_05">'[5]F-6b'!$F$18</definedName>
    <definedName name="GASTO_NE_FIN_06" localSheetId="0">'[5]F-6b'!$G$18</definedName>
    <definedName name="GASTO_NE_FIN_06" localSheetId="1">'[5]F-6b'!$G$18</definedName>
    <definedName name="GASTO_NE_FIN_06">'[5]F-6b'!$G$18</definedName>
    <definedName name="GASTO_NE_T1" localSheetId="0">'[5]F-6b'!$B$9</definedName>
    <definedName name="GASTO_NE_T1" localSheetId="1">'[5]F-6b'!$B$9</definedName>
    <definedName name="GASTO_NE_T1">'[5]F-6b'!$B$9</definedName>
    <definedName name="GASTO_NE_T2" localSheetId="0">'[5]F-6b'!$C$9</definedName>
    <definedName name="GASTO_NE_T2" localSheetId="1">'[5]F-6b'!$C$9</definedName>
    <definedName name="GASTO_NE_T2">'[5]F-6b'!$C$9</definedName>
    <definedName name="GASTO_NE_T3" localSheetId="0">'[5]F-6b'!$D$9</definedName>
    <definedName name="GASTO_NE_T3" localSheetId="1">'[5]F-6b'!$D$9</definedName>
    <definedName name="GASTO_NE_T3">'[5]F-6b'!$D$9</definedName>
    <definedName name="GASTO_NE_T4" localSheetId="0">'[5]F-6b'!$E$9</definedName>
    <definedName name="GASTO_NE_T4" localSheetId="1">'[5]F-6b'!$E$9</definedName>
    <definedName name="GASTO_NE_T4">'[5]F-6b'!$E$9</definedName>
    <definedName name="GASTO_NE_T5" localSheetId="0">'[5]F-6b'!$F$9</definedName>
    <definedName name="GASTO_NE_T5" localSheetId="1">'[5]F-6b'!$F$9</definedName>
    <definedName name="GASTO_NE_T5">'[5]F-6b'!$F$9</definedName>
    <definedName name="GASTO_NE_T6" localSheetId="0">'[5]F-6b'!$G$9</definedName>
    <definedName name="GASTO_NE_T6" localSheetId="1">'[5]F-6b'!$G$9</definedName>
    <definedName name="GASTO_NE_T6">'[5]F-6b'!$G$9</definedName>
    <definedName name="HF">[9]T1705HF!$B$20:$B$20</definedName>
    <definedName name="ju" localSheetId="0">[8]REPORTO!#REF!</definedName>
    <definedName name="ju" localSheetId="1">[8]REPORTO!#REF!</definedName>
    <definedName name="ju">[8]REPORTO!#REF!</definedName>
    <definedName name="mao" localSheetId="0">[1]ECABR!#REF!</definedName>
    <definedName name="mao" localSheetId="1">[1]ECABR!#REF!</definedName>
    <definedName name="mao">[1]ECABR!#REF!</definedName>
    <definedName name="MONTO1" localSheetId="0">'[5]Info General'!$D$18</definedName>
    <definedName name="MONTO1" localSheetId="1">'[5]Info General'!$D$18</definedName>
    <definedName name="MONTO1">'[5]Info General'!$D$18</definedName>
    <definedName name="MONTO2" localSheetId="0">'[5]Info General'!$E$18</definedName>
    <definedName name="MONTO2" localSheetId="1">'[5]Info General'!$E$18</definedName>
    <definedName name="MONTO2">'[5]Info General'!$E$18</definedName>
    <definedName name="MUNICIPIO" localSheetId="0">'[5]Info General'!$C$10</definedName>
    <definedName name="MUNICIPIO" localSheetId="1">'[5]Info General'!$C$10</definedName>
    <definedName name="MUNICIPIO">'[5]Info General'!$C$10</definedName>
    <definedName name="N" localSheetId="0">#REF!</definedName>
    <definedName name="N" localSheetId="1">#REF!</definedName>
    <definedName name="N">#REF!</definedName>
    <definedName name="OB_CORTO_PLAZO_FIN_01" localSheetId="0">'[5]F-2'!$B$45</definedName>
    <definedName name="OB_CORTO_PLAZO_FIN_01" localSheetId="1">'[5]F-2'!$B$45</definedName>
    <definedName name="OB_CORTO_PLAZO_FIN_01">'[5]F-2'!$B$45</definedName>
    <definedName name="OB_CORTO_PLAZO_FIN_02" localSheetId="0">'[5]F-2'!$C$45</definedName>
    <definedName name="OB_CORTO_PLAZO_FIN_02" localSheetId="1">'[5]F-2'!$C$45</definedName>
    <definedName name="OB_CORTO_PLAZO_FIN_02">'[5]F-2'!$C$45</definedName>
    <definedName name="OB_CORTO_PLAZO_FIN_03" localSheetId="0">'[5]F-2'!$D$45</definedName>
    <definedName name="OB_CORTO_PLAZO_FIN_03" localSheetId="1">'[5]F-2'!$D$45</definedName>
    <definedName name="OB_CORTO_PLAZO_FIN_03">'[5]F-2'!$D$45</definedName>
    <definedName name="OB_CORTO_PLAZO_FIN_04" localSheetId="0">'[5]F-2'!$E$45</definedName>
    <definedName name="OB_CORTO_PLAZO_FIN_04" localSheetId="1">'[5]F-2'!$E$45</definedName>
    <definedName name="OB_CORTO_PLAZO_FIN_04">'[5]F-2'!$E$45</definedName>
    <definedName name="OB_CORTO_PLAZO_FIN_05" localSheetId="0">'[5]F-2'!$F$45</definedName>
    <definedName name="OB_CORTO_PLAZO_FIN_05" localSheetId="1">'[5]F-2'!$F$45</definedName>
    <definedName name="OB_CORTO_PLAZO_FIN_05">'[5]F-2'!$F$45</definedName>
    <definedName name="OB_CORTO_PLAZO_T1" localSheetId="0">'[5]F-2'!$B$41</definedName>
    <definedName name="OB_CORTO_PLAZO_T1" localSheetId="1">'[5]F-2'!$B$41</definedName>
    <definedName name="OB_CORTO_PLAZO_T1">'[5]F-2'!$B$41</definedName>
    <definedName name="OB_CORTO_PLAZO_T2" localSheetId="0">'[5]F-2'!$C$41</definedName>
    <definedName name="OB_CORTO_PLAZO_T2" localSheetId="1">'[5]F-2'!$C$41</definedName>
    <definedName name="OB_CORTO_PLAZO_T2">'[5]F-2'!$C$41</definedName>
    <definedName name="OB_CORTO_PLAZO_T3" localSheetId="0">'[5]F-2'!$D$41</definedName>
    <definedName name="OB_CORTO_PLAZO_T3" localSheetId="1">'[5]F-2'!$D$41</definedName>
    <definedName name="OB_CORTO_PLAZO_T3">'[5]F-2'!$D$41</definedName>
    <definedName name="OB_CORTO_PLAZO_T4" localSheetId="0">'[5]F-2'!$E$41</definedName>
    <definedName name="OB_CORTO_PLAZO_T4" localSheetId="1">'[5]F-2'!$E$41</definedName>
    <definedName name="OB_CORTO_PLAZO_T4">'[5]F-2'!$E$41</definedName>
    <definedName name="OB_CORTO_PLAZO_T5" localSheetId="0">'[5]F-2'!$F$41</definedName>
    <definedName name="OB_CORTO_PLAZO_T5" localSheetId="1">'[5]F-2'!$F$41</definedName>
    <definedName name="OB_CORTO_PLAZO_T5">'[5]F-2'!$F$41</definedName>
    <definedName name="OTROS_FIN_04" localSheetId="0">'[5]F-3'!$E$27</definedName>
    <definedName name="OTROS_FIN_04" localSheetId="1">'[5]F-3'!$E$27</definedName>
    <definedName name="OTROS_FIN_04">'[5]F-3'!$E$27</definedName>
    <definedName name="OTROS_FIN_06" localSheetId="0">'[5]F-3'!$G$27</definedName>
    <definedName name="OTROS_FIN_06" localSheetId="1">'[5]F-3'!$G$27</definedName>
    <definedName name="OTROS_FIN_06">'[5]F-3'!$G$27</definedName>
    <definedName name="OTROS_FIN_07" localSheetId="0">'[5]F-3'!$H$27</definedName>
    <definedName name="OTROS_FIN_07" localSheetId="1">'[5]F-3'!$H$27</definedName>
    <definedName name="OTROS_FIN_07">'[5]F-3'!$H$27</definedName>
    <definedName name="OTROS_FIN_08" localSheetId="0">'[5]F-3'!$I$27</definedName>
    <definedName name="OTROS_FIN_08" localSheetId="1">'[5]F-3'!$I$27</definedName>
    <definedName name="OTROS_FIN_08">'[5]F-3'!$I$27</definedName>
    <definedName name="OTROS_FIN_09" localSheetId="0">'[5]F-3'!$J$27</definedName>
    <definedName name="OTROS_FIN_09" localSheetId="1">'[5]F-3'!$J$27</definedName>
    <definedName name="OTROS_FIN_09">'[5]F-3'!$J$27</definedName>
    <definedName name="OTROS_FIN_10" localSheetId="0">'[5]F-3'!$K$27</definedName>
    <definedName name="OTROS_FIN_10" localSheetId="1">'[5]F-3'!$K$27</definedName>
    <definedName name="OTROS_FIN_10">'[5]F-3'!$K$27</definedName>
    <definedName name="OTROS_T10" localSheetId="0">'[5]F-3'!$K$22</definedName>
    <definedName name="OTROS_T10" localSheetId="1">'[5]F-3'!$K$22</definedName>
    <definedName name="OTROS_T10">'[5]F-3'!$K$22</definedName>
    <definedName name="OTROS_T4" localSheetId="0">'[5]F-3'!$E$22</definedName>
    <definedName name="OTROS_T4" localSheetId="1">'[5]F-3'!$E$22</definedName>
    <definedName name="OTROS_T4">'[5]F-3'!$E$22</definedName>
    <definedName name="OTROS_T6" localSheetId="0">'[5]F-3'!$G$22</definedName>
    <definedName name="OTROS_T6" localSheetId="1">'[5]F-3'!$G$22</definedName>
    <definedName name="OTROS_T6">'[5]F-3'!$G$22</definedName>
    <definedName name="OTROS_T7" localSheetId="0">'[5]F-3'!$H$22</definedName>
    <definedName name="OTROS_T7" localSheetId="1">'[5]F-3'!$H$22</definedName>
    <definedName name="OTROS_T7">'[5]F-3'!$H$22</definedName>
    <definedName name="OTROS_T8" localSheetId="0">'[5]F-3'!$I$22</definedName>
    <definedName name="OTROS_T8" localSheetId="1">'[5]F-3'!$I$22</definedName>
    <definedName name="OTROS_T8">'[5]F-3'!$I$22</definedName>
    <definedName name="OTROS_T9" localSheetId="0">'[5]F-3'!$J$22</definedName>
    <definedName name="OTROS_T9" localSheetId="1">'[5]F-3'!$J$22</definedName>
    <definedName name="OTROS_T9">'[5]F-3'!$J$22</definedName>
    <definedName name="PERIODO" localSheetId="0">'[5]Info General'!$C$15</definedName>
    <definedName name="PERIODO" localSheetId="1">'[5]Info General'!$C$15</definedName>
    <definedName name="PERIODO">'[5]Info General'!$C$15</definedName>
    <definedName name="PERIODO_INFORME">'[4]Info General'!$C$14</definedName>
    <definedName name="REPORTO" localSheetId="0">#REF!</definedName>
    <definedName name="REPORTO" localSheetId="1">#REF!</definedName>
    <definedName name="REPORTO">#REF!</definedName>
    <definedName name="SALDO_PENDIENTE" localSheetId="0">'[5]Info General'!$F$18</definedName>
    <definedName name="SALDO_PENDIENTE" localSheetId="1">'[5]Info General'!$F$18</definedName>
    <definedName name="SALDO_PENDIENTE">'[5]Info General'!$F$18</definedName>
    <definedName name="TCAIE">[10]CH1902!$B$20:$B$20</definedName>
    <definedName name="TCFEEIS" localSheetId="0">#REF!</definedName>
    <definedName name="TCFEEIS" localSheetId="1">#REF!</definedName>
    <definedName name="TCFEEIS">#REF!</definedName>
    <definedName name="TOTAL_E_T1" localSheetId="0">'[5]F-6b'!$B$29</definedName>
    <definedName name="TOTAL_E_T1" localSheetId="1">'[5]F-6b'!$B$29</definedName>
    <definedName name="TOTAL_E_T1">'[5]F-6b'!$B$29</definedName>
    <definedName name="TOTAL_E_T2" localSheetId="0">'[5]F-6b'!$C$29</definedName>
    <definedName name="TOTAL_E_T2" localSheetId="1">'[5]F-6b'!$C$29</definedName>
    <definedName name="TOTAL_E_T2">'[5]F-6b'!$C$29</definedName>
    <definedName name="TOTAL_E_T3" localSheetId="0">'[5]F-6b'!$D$29</definedName>
    <definedName name="TOTAL_E_T3" localSheetId="1">'[5]F-6b'!$D$29</definedName>
    <definedName name="TOTAL_E_T3">'[5]F-6b'!$D$29</definedName>
    <definedName name="TOTAL_E_T4" localSheetId="0">'[5]F-6b'!$E$29</definedName>
    <definedName name="TOTAL_E_T4" localSheetId="1">'[5]F-6b'!$E$29</definedName>
    <definedName name="TOTAL_E_T4">'[5]F-6b'!$E$29</definedName>
    <definedName name="TOTAL_E_T5" localSheetId="0">'[5]F-6b'!$F$29</definedName>
    <definedName name="TOTAL_E_T5" localSheetId="1">'[5]F-6b'!$F$29</definedName>
    <definedName name="TOTAL_E_T5">'[5]F-6b'!$F$29</definedName>
    <definedName name="TOTAL_E_T6" localSheetId="0">'[5]F-6b'!$G$29</definedName>
    <definedName name="TOTAL_E_T6" localSheetId="1">'[5]F-6b'!$G$29</definedName>
    <definedName name="TOTAL_E_T6">'[5]F-6b'!$G$29</definedName>
    <definedName name="TOTAL_ODF_T10" localSheetId="0">'[5]F-3'!$K$28</definedName>
    <definedName name="TOTAL_ODF_T10" localSheetId="1">'[5]F-3'!$K$28</definedName>
    <definedName name="TOTAL_ODF_T10">'[5]F-3'!$K$28</definedName>
    <definedName name="TOTAL_ODF_T4" localSheetId="0">'[5]F-3'!$E$28</definedName>
    <definedName name="TOTAL_ODF_T4" localSheetId="1">'[5]F-3'!$E$28</definedName>
    <definedName name="TOTAL_ODF_T4">'[5]F-3'!$E$28</definedName>
    <definedName name="TOTAL_ODF_T6" localSheetId="0">'[5]F-3'!$G$28</definedName>
    <definedName name="TOTAL_ODF_T6" localSheetId="1">'[5]F-3'!$G$28</definedName>
    <definedName name="TOTAL_ODF_T6">'[5]F-3'!$G$28</definedName>
    <definedName name="TOTAL_ODF_T7" localSheetId="0">'[5]F-3'!$H$28</definedName>
    <definedName name="TOTAL_ODF_T7" localSheetId="1">'[5]F-3'!$H$28</definedName>
    <definedName name="TOTAL_ODF_T7">'[5]F-3'!$H$28</definedName>
    <definedName name="TOTAL_ODF_T8" localSheetId="0">'[5]F-3'!$I$28</definedName>
    <definedName name="TOTAL_ODF_T8" localSheetId="1">'[5]F-3'!$I$28</definedName>
    <definedName name="TOTAL_ODF_T8">'[5]F-3'!$I$28</definedName>
    <definedName name="TOTAL_ODF_T9" localSheetId="0">'[5]F-3'!$J$28</definedName>
    <definedName name="TOTAL_ODF_T9" localSheetId="1">'[5]F-3'!$J$28</definedName>
    <definedName name="TOTAL_ODF_T9">'[5]F-3'!$J$28</definedName>
    <definedName name="TRASP" localSheetId="0">#REF!</definedName>
    <definedName name="TRASP" localSheetId="1">#REF!</definedName>
    <definedName name="TRASP">#REF!</definedName>
    <definedName name="TRIMESTRE" localSheetId="0">'[5]Info General'!$C$16</definedName>
    <definedName name="TRIMESTRE" localSheetId="1">'[5]Info General'!$C$16</definedName>
    <definedName name="TRIMESTRE">'[5]Info General'!$C$16</definedName>
    <definedName name="U" localSheetId="0">#REF!</definedName>
    <definedName name="U" localSheetId="1">#REF!</definedName>
    <definedName name="U">#REF!</definedName>
    <definedName name="ULTIMO">'[4]Info General'!$E$20</definedName>
    <definedName name="ULTIMO_SALDO" localSheetId="0">'[5]Info General'!$F$20</definedName>
    <definedName name="ULTIMO_SALDO" localSheetId="1">'[5]Info General'!$F$20</definedName>
    <definedName name="ULTIMO_SALDO">'[5]Info General'!$F$20</definedName>
    <definedName name="VALOR_INS_BCC_FIN_01" localSheetId="0">'[5]F-2'!$B$31</definedName>
    <definedName name="VALOR_INS_BCC_FIN_01" localSheetId="1">'[5]F-2'!$B$31</definedName>
    <definedName name="VALOR_INS_BCC_FIN_01">'[5]F-2'!$B$31</definedName>
    <definedName name="VALOR_INS_BCC_FIN_02" localSheetId="0">'[5]F-2'!$C$31</definedName>
    <definedName name="VALOR_INS_BCC_FIN_02" localSheetId="1">'[5]F-2'!$C$31</definedName>
    <definedName name="VALOR_INS_BCC_FIN_02">'[5]F-2'!$C$31</definedName>
    <definedName name="VALOR_INS_BCC_FIN_03" localSheetId="0">'[5]F-2'!$D$31</definedName>
    <definedName name="VALOR_INS_BCC_FIN_03" localSheetId="1">'[5]F-2'!$D$31</definedName>
    <definedName name="VALOR_INS_BCC_FIN_03">'[5]F-2'!$D$31</definedName>
    <definedName name="VALOR_INS_BCC_FIN_04" localSheetId="0">'[5]F-2'!$E$31</definedName>
    <definedName name="VALOR_INS_BCC_FIN_04" localSheetId="1">'[5]F-2'!$E$31</definedName>
    <definedName name="VALOR_INS_BCC_FIN_04">'[5]F-2'!$E$31</definedName>
    <definedName name="VALOR_INS_BCC_FIN_05" localSheetId="0">'[5]F-2'!$F$31</definedName>
    <definedName name="VALOR_INS_BCC_FIN_05" localSheetId="1">'[5]F-2'!$F$31</definedName>
    <definedName name="VALOR_INS_BCC_FIN_05">'[5]F-2'!$F$31</definedName>
    <definedName name="VALOR_INS_BCC_FIN_06" localSheetId="0">'[5]F-2'!$G$31</definedName>
    <definedName name="VALOR_INS_BCC_FIN_06" localSheetId="1">'[5]F-2'!$G$31</definedName>
    <definedName name="VALOR_INS_BCC_FIN_06">'[5]F-2'!$G$31</definedName>
    <definedName name="VALOR_INS_BCC_FIN_07" localSheetId="0">'[5]F-2'!$H$31</definedName>
    <definedName name="VALOR_INS_BCC_FIN_07" localSheetId="1">'[5]F-2'!$H$31</definedName>
    <definedName name="VALOR_INS_BCC_FIN_07">'[5]F-2'!$H$31</definedName>
    <definedName name="VALOR_INS_BCC_T1" localSheetId="0">'[5]F-2'!$B$27</definedName>
    <definedName name="VALOR_INS_BCC_T1" localSheetId="1">'[5]F-2'!$B$27</definedName>
    <definedName name="VALOR_INS_BCC_T1">'[5]F-2'!$B$27</definedName>
    <definedName name="VALOR_INS_BCC_T2" localSheetId="0">'[5]F-2'!$C$27</definedName>
    <definedName name="VALOR_INS_BCC_T2" localSheetId="1">'[5]F-2'!$C$27</definedName>
    <definedName name="VALOR_INS_BCC_T2">'[5]F-2'!$C$27</definedName>
    <definedName name="VALOR_INS_BCC_T3" localSheetId="0">'[5]F-2'!$D$27</definedName>
    <definedName name="VALOR_INS_BCC_T3" localSheetId="1">'[5]F-2'!$D$27</definedName>
    <definedName name="VALOR_INS_BCC_T3">'[5]F-2'!$D$27</definedName>
    <definedName name="VALOR_INS_BCC_T4" localSheetId="0">'[5]F-2'!$E$27</definedName>
    <definedName name="VALOR_INS_BCC_T4" localSheetId="1">'[5]F-2'!$E$27</definedName>
    <definedName name="VALOR_INS_BCC_T4">'[5]F-2'!$E$27</definedName>
    <definedName name="VALOR_INS_BCC_T5" localSheetId="0">'[5]F-2'!$F$27</definedName>
    <definedName name="VALOR_INS_BCC_T5" localSheetId="1">'[5]F-2'!$F$27</definedName>
    <definedName name="VALOR_INS_BCC_T5">'[5]F-2'!$F$27</definedName>
    <definedName name="VALOR_INS_BCC_T6" localSheetId="0">'[5]F-2'!$G$27</definedName>
    <definedName name="VALOR_INS_BCC_T6" localSheetId="1">'[5]F-2'!$G$27</definedName>
    <definedName name="VALOR_INS_BCC_T6">'[5]F-2'!$G$27</definedName>
    <definedName name="VALOR_INS_BCC_T7" localSheetId="0">'[5]F-2'!$H$27</definedName>
    <definedName name="VALOR_INS_BCC_T7" localSheetId="1">'[5]F-2'!$H$27</definedName>
    <definedName name="VALOR_INS_BCC_T7">'[5]F-2'!$H$27</definedName>
    <definedName name="x" localSheetId="0">#REF!</definedName>
    <definedName name="x" localSheetId="1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3" l="1"/>
  <c r="B17" i="3"/>
  <c r="D16" i="3"/>
  <c r="B16" i="3"/>
  <c r="C8" i="3"/>
  <c r="F6" i="3"/>
  <c r="E6" i="3"/>
  <c r="E5" i="3" s="1"/>
  <c r="E8" i="3" s="1"/>
  <c r="D6" i="3"/>
  <c r="F5" i="3"/>
  <c r="F8" i="3" s="1"/>
  <c r="D5" i="3"/>
  <c r="D8" i="3" s="1"/>
  <c r="C5" i="3"/>
  <c r="C50" i="2"/>
  <c r="A50" i="2"/>
  <c r="C49" i="2"/>
  <c r="A49" i="2"/>
  <c r="G38" i="2"/>
  <c r="D38" i="2"/>
  <c r="F37" i="2"/>
  <c r="G37" i="2" s="1"/>
  <c r="E37" i="2"/>
  <c r="D37" i="2"/>
  <c r="C37" i="2"/>
  <c r="B37" i="2"/>
  <c r="G33" i="2"/>
  <c r="D33" i="2"/>
  <c r="G32" i="2"/>
  <c r="D32" i="2"/>
  <c r="B31" i="2"/>
  <c r="G29" i="2"/>
  <c r="D29" i="2"/>
  <c r="G28" i="2"/>
  <c r="D28" i="2"/>
  <c r="G27" i="2"/>
  <c r="D27" i="2"/>
  <c r="G26" i="2"/>
  <c r="D26" i="2"/>
  <c r="G25" i="2"/>
  <c r="D25" i="2"/>
  <c r="G24" i="2"/>
  <c r="D24" i="2"/>
  <c r="G23" i="2"/>
  <c r="D23" i="2"/>
  <c r="G22" i="2"/>
  <c r="D22" i="2"/>
  <c r="F21" i="2"/>
  <c r="E21" i="2"/>
  <c r="C21" i="2"/>
  <c r="B21" i="2"/>
  <c r="B40" i="2" s="1"/>
  <c r="B16" i="2"/>
  <c r="G14" i="2"/>
  <c r="D14" i="2"/>
  <c r="E13" i="2"/>
  <c r="E35" i="2" s="1"/>
  <c r="C13" i="2"/>
  <c r="D13" i="2" s="1"/>
  <c r="G12" i="2"/>
  <c r="F11" i="2"/>
  <c r="F34" i="2" s="1"/>
  <c r="G10" i="2"/>
  <c r="D10" i="2"/>
  <c r="G9" i="2"/>
  <c r="D9" i="2"/>
  <c r="G8" i="2"/>
  <c r="D8" i="2"/>
  <c r="G7" i="2"/>
  <c r="D7" i="2"/>
  <c r="G6" i="2"/>
  <c r="D6" i="2"/>
  <c r="G5" i="2"/>
  <c r="D5" i="2"/>
  <c r="C47" i="1"/>
  <c r="A47" i="1"/>
  <c r="C46" i="1"/>
  <c r="A46" i="1"/>
  <c r="G36" i="1"/>
  <c r="D36" i="1"/>
  <c r="G35" i="1"/>
  <c r="F35" i="1"/>
  <c r="E35" i="1"/>
  <c r="C35" i="1"/>
  <c r="D35" i="1" s="1"/>
  <c r="B35" i="1"/>
  <c r="G31" i="1"/>
  <c r="D31" i="1"/>
  <c r="G30" i="1"/>
  <c r="D30" i="1"/>
  <c r="B29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F19" i="1"/>
  <c r="E19" i="1"/>
  <c r="C19" i="1"/>
  <c r="B19" i="1"/>
  <c r="B38" i="1" s="1"/>
  <c r="B15" i="1"/>
  <c r="G13" i="1"/>
  <c r="D13" i="1"/>
  <c r="F12" i="1"/>
  <c r="F33" i="1" s="1"/>
  <c r="G33" i="1" s="1"/>
  <c r="E12" i="1"/>
  <c r="E33" i="1" s="1"/>
  <c r="C12" i="1"/>
  <c r="C33" i="1" s="1"/>
  <c r="D33" i="1" s="1"/>
  <c r="F11" i="1"/>
  <c r="G11" i="1" s="1"/>
  <c r="E11" i="1"/>
  <c r="C11" i="1"/>
  <c r="D11" i="1" s="1"/>
  <c r="F10" i="1"/>
  <c r="F15" i="1" s="1"/>
  <c r="E10" i="1"/>
  <c r="E15" i="1" s="1"/>
  <c r="C10" i="1"/>
  <c r="C32" i="1" s="1"/>
  <c r="G9" i="1"/>
  <c r="D9" i="1"/>
  <c r="G8" i="1"/>
  <c r="D8" i="1"/>
  <c r="G7" i="1"/>
  <c r="D7" i="1"/>
  <c r="G6" i="1"/>
  <c r="D6" i="1"/>
  <c r="G5" i="1"/>
  <c r="D5" i="1"/>
  <c r="G4" i="1"/>
  <c r="D4" i="1"/>
  <c r="C11" i="2" l="1"/>
  <c r="C16" i="2" s="1"/>
  <c r="G11" i="2"/>
  <c r="G10" i="1"/>
  <c r="G15" i="1" s="1"/>
  <c r="G16" i="1" s="1"/>
  <c r="G12" i="1"/>
  <c r="G6" i="3"/>
  <c r="G5" i="3" s="1"/>
  <c r="G8" i="3" s="1"/>
  <c r="C29" i="1"/>
  <c r="D29" i="1" s="1"/>
  <c r="D32" i="1"/>
  <c r="G34" i="2"/>
  <c r="D12" i="1"/>
  <c r="D19" i="1"/>
  <c r="E32" i="1"/>
  <c r="E29" i="1" s="1"/>
  <c r="E38" i="1" s="1"/>
  <c r="D11" i="2"/>
  <c r="D16" i="2" s="1"/>
  <c r="F13" i="2"/>
  <c r="F16" i="2"/>
  <c r="G21" i="2"/>
  <c r="C35" i="2"/>
  <c r="D35" i="2" s="1"/>
  <c r="H6" i="3"/>
  <c r="H5" i="3" s="1"/>
  <c r="H8" i="3" s="1"/>
  <c r="C15" i="1"/>
  <c r="H15" i="1" s="1"/>
  <c r="C34" i="2"/>
  <c r="F32" i="1"/>
  <c r="E11" i="2"/>
  <c r="D21" i="2"/>
  <c r="D10" i="1"/>
  <c r="H7" i="1" s="1"/>
  <c r="E16" i="2" l="1"/>
  <c r="E34" i="2"/>
  <c r="E31" i="2" s="1"/>
  <c r="E40" i="2" s="1"/>
  <c r="E57" i="2" s="1"/>
  <c r="E58" i="2" s="1"/>
  <c r="F35" i="2"/>
  <c r="G13" i="2"/>
  <c r="G16" i="2" s="1"/>
  <c r="G17" i="2" s="1"/>
  <c r="D15" i="1"/>
  <c r="G32" i="1"/>
  <c r="F29" i="1"/>
  <c r="C38" i="1"/>
  <c r="D38" i="1" s="1"/>
  <c r="C31" i="2"/>
  <c r="D34" i="2"/>
  <c r="D31" i="2" l="1"/>
  <c r="C40" i="2"/>
  <c r="G29" i="1"/>
  <c r="G38" i="1" s="1"/>
  <c r="G39" i="1" s="1"/>
  <c r="F38" i="1"/>
  <c r="G35" i="2"/>
  <c r="F31" i="2"/>
  <c r="G31" i="2" l="1"/>
  <c r="G40" i="2" s="1"/>
  <c r="F40" i="2"/>
  <c r="F57" i="2" s="1"/>
  <c r="F58" i="2" s="1"/>
  <c r="C57" i="2"/>
  <c r="C58" i="2" s="1"/>
  <c r="D40" i="2"/>
  <c r="D57" i="2" s="1"/>
  <c r="D58" i="2" s="1"/>
  <c r="G41" i="2" l="1"/>
  <c r="G57" i="2"/>
  <c r="G58" i="2" s="1"/>
</calcChain>
</file>

<file path=xl/sharedStrings.xml><?xml version="1.0" encoding="utf-8"?>
<sst xmlns="http://schemas.openxmlformats.org/spreadsheetml/2006/main" count="142" uniqueCount="51">
  <si>
    <t>Fideicomiso de Alianza para el Campo de Guanajuato "ALCAMPO"
Estado Analítico de Ingresos
Del 01 de enero al 31 de Diciembre de 2025
(Cifras en pesos)</t>
  </si>
  <si>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</si>
  <si>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</si>
  <si>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</si>
  <si>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</si>
  <si>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</si>
  <si>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</si>
  <si>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</si>
  <si>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</si>
  <si>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</si>
  <si>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</si>
  <si>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</si>
  <si>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</si>
  <si>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</si>
  <si>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</si>
  <si>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</si>
  <si>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</si>
  <si>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</si>
  <si>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</si>
  <si>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</si>
  <si>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</si>
  <si>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</si>
  <si>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10"/>
        <rFont val="Arial"/>
        <family val="2"/>
      </rPr>
      <t>1</t>
    </r>
  </si>
  <si>
    <r>
      <t>Aprovechamientos</t>
    </r>
    <r>
      <rPr>
        <vertAlign val="superscript"/>
        <sz val="10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</si>
  <si>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</si>
  <si>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</si>
  <si>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10"/>
        <rFont val="Arial"/>
        <family val="2"/>
      </rPr>
      <t>3</t>
    </r>
  </si>
  <si>
    <t>Ingresos Derivados de Financiamiento</t>
  </si>
  <si>
    <t>1 Incluye intereses que generan las cuentas bancarias del Poder Ejecutivo de la Federación, de las Entidades Federativas, así como de los Municipios.</t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</si>
  <si>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Incluye donativos en efectivo del Poder Ejecutivo, entre otros aprovechamientos.</t>
    </r>
  </si>
  <si>
    <t>3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</si>
  <si>
    <t>Bajo protesta de decir verdad declaramos que los Estados Financieros y sus notas, son razonablemente correctos y son responsabilidad del emisor.</t>
  </si>
  <si>
    <t>Fideicomiso de Alianza para el Campo de Guanajuato "ALCAMPO"
Estado Analítico de Ingresos
Del 1 de enero al 31 de Diciembre de 2025
(Cifras en pesos)</t>
  </si>
  <si>
    <t>Ingresos</t>
  </si>
  <si>
    <t>Rubro de Ingresos</t>
  </si>
  <si>
    <t>Ampliaciones y Reducciones</t>
  </si>
  <si>
    <t>(1)</t>
  </si>
  <si>
    <t>(2)</t>
  </si>
  <si>
    <t>(3 = 1 + 2)</t>
  </si>
  <si>
    <t>(4)</t>
  </si>
  <si>
    <t>(5)</t>
  </si>
  <si>
    <t>(6 = 5 - 1)</t>
  </si>
  <si>
    <t>Estado Analítico de Ingresos Por Fuente de Financiamiento</t>
  </si>
  <si>
    <r>
      <t>Productos</t>
    </r>
    <r>
      <rPr>
        <vertAlign val="superscript"/>
        <sz val="10"/>
        <color rgb="FF0070C0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</si>
  <si>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</si>
  <si>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</si>
  <si>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Fideicomiso de Alianza para el Campo de Guanajuato  "ALCAMPO"
Estado Analítico de Ingresos Complementario
Del 1 de Enero al 31 de Diciembre de 2025
(Cifras en pesos)</t>
  </si>
  <si>
    <t>xx</t>
  </si>
  <si>
    <t>Ingresos de los Entes Públicos de los Poderes Legislativo y
Judicial, de los Órganos Autónomos y del Sector Paraestatal o Paramunicipal, así como de las Empresas Productivas del Estado</t>
  </si>
  <si>
    <t>80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</si>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</sst>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</cellStyleXfs>
  <cellXfs count="113">
    <xf numFmtId="0" fontId="0" fillId="0" borderId="0" xfId="0"/>
    <xf numFmtId="0" fontId="3" fillId="0" borderId="0" xfId="2" applyFont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/>
    </xf>
    <xf numFmtId="0" fontId="2" fillId="0" borderId="0" xfId="2" applyFont="1" applyAlignment="1" applyProtection="1">
      <alignment vertical="top"/>
      <protection locked="0"/>
    </xf>
    <xf numFmtId="0" fontId="4" fillId="2" borderId="8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horizontal="center" vertical="top"/>
      <protection locked="0"/>
    </xf>
    <xf numFmtId="0" fontId="3" fillId="0" borderId="10" xfId="2" applyFont="1" applyBorder="1" applyAlignment="1" applyProtection="1">
      <alignment horizontal="left" vertical="top" wrapText="1" indent="1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0" fontId="6" fillId="0" borderId="10" xfId="2" applyFont="1" applyBorder="1" applyAlignment="1" applyProtection="1">
      <alignment horizontal="left" vertical="top" wrapText="1" indent="1"/>
      <protection locked="0"/>
    </xf>
    <xf numFmtId="164" fontId="3" fillId="0" borderId="11" xfId="1" applyNumberFormat="1" applyFont="1" applyBorder="1" applyAlignment="1" applyProtection="1">
      <alignment vertical="top"/>
      <protection locked="0"/>
    </xf>
    <xf numFmtId="164" fontId="3" fillId="0" borderId="0" xfId="2" applyNumberFormat="1" applyFont="1" applyAlignment="1" applyProtection="1">
      <alignment vertical="top"/>
      <protection locked="0"/>
    </xf>
    <xf numFmtId="164" fontId="3" fillId="0" borderId="11" xfId="1" applyNumberFormat="1" applyFont="1" applyFill="1" applyBorder="1" applyAlignment="1" applyProtection="1">
      <alignment vertical="top"/>
      <protection locked="0"/>
    </xf>
    <xf numFmtId="0" fontId="7" fillId="0" borderId="0" xfId="2" applyFont="1" applyAlignment="1" applyProtection="1">
      <alignment vertical="top"/>
      <protection locked="0"/>
    </xf>
    <xf numFmtId="43" fontId="3" fillId="0" borderId="0" xfId="1" applyFont="1" applyAlignment="1" applyProtection="1">
      <alignment vertical="top"/>
      <protection locked="0"/>
    </xf>
    <xf numFmtId="43" fontId="7" fillId="0" borderId="0" xfId="1" applyFont="1" applyAlignment="1" applyProtection="1">
      <alignment vertical="top"/>
      <protection locked="0"/>
    </xf>
    <xf numFmtId="0" fontId="3" fillId="0" borderId="10" xfId="2" applyFont="1" applyBorder="1" applyAlignment="1" applyProtection="1">
      <alignment vertical="top"/>
      <protection locked="0"/>
    </xf>
    <xf numFmtId="164" fontId="3" fillId="0" borderId="8" xfId="1" applyNumberFormat="1" applyFont="1" applyFill="1" applyBorder="1" applyAlignment="1" applyProtection="1">
      <alignment vertical="top"/>
      <protection locked="0"/>
    </xf>
    <xf numFmtId="164" fontId="3" fillId="0" borderId="8" xfId="1" applyNumberFormat="1" applyFont="1" applyBorder="1" applyAlignment="1" applyProtection="1">
      <alignment vertical="top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164" fontId="6" fillId="0" borderId="9" xfId="1" applyNumberFormat="1" applyFont="1" applyBorder="1" applyAlignment="1" applyProtection="1">
      <alignment vertical="top"/>
      <protection locked="0"/>
    </xf>
    <xf numFmtId="164" fontId="6" fillId="0" borderId="6" xfId="1" applyNumberFormat="1" applyFont="1" applyBorder="1" applyAlignment="1" applyProtection="1">
      <alignment vertical="top"/>
      <protection locked="0"/>
    </xf>
    <xf numFmtId="164" fontId="6" fillId="0" borderId="4" xfId="1" applyNumberFormat="1" applyFont="1" applyBorder="1" applyAlignment="1" applyProtection="1">
      <alignment vertical="top"/>
      <protection locked="0"/>
    </xf>
    <xf numFmtId="0" fontId="6" fillId="0" borderId="1" xfId="2" applyFont="1" applyBorder="1" applyAlignment="1" applyProtection="1">
      <alignment vertical="top"/>
      <protection locked="0"/>
    </xf>
    <xf numFmtId="164" fontId="6" fillId="0" borderId="2" xfId="1" applyNumberFormat="1" applyFont="1" applyBorder="1" applyAlignment="1" applyProtection="1">
      <alignment vertical="top"/>
      <protection locked="0"/>
    </xf>
    <xf numFmtId="164" fontId="6" fillId="0" borderId="3" xfId="1" applyNumberFormat="1" applyFont="1" applyBorder="1" applyAlignment="1" applyProtection="1">
      <alignment vertical="top"/>
      <protection locked="0"/>
    </xf>
    <xf numFmtId="164" fontId="4" fillId="0" borderId="5" xfId="1" applyNumberFormat="1" applyFont="1" applyBorder="1" applyAlignment="1" applyProtection="1">
      <alignment vertical="top"/>
      <protection locked="0"/>
    </xf>
    <xf numFmtId="164" fontId="4" fillId="0" borderId="6" xfId="1" applyNumberFormat="1" applyFont="1" applyBorder="1" applyAlignment="1" applyProtection="1">
      <alignment vertical="top"/>
      <protection locked="0"/>
    </xf>
    <xf numFmtId="164" fontId="6" fillId="0" borderId="8" xfId="1" applyNumberFormat="1" applyFont="1" applyBorder="1" applyAlignment="1" applyProtection="1">
      <alignment vertical="top"/>
      <protection locked="0"/>
    </xf>
    <xf numFmtId="43" fontId="3" fillId="0" borderId="0" xfId="2" applyNumberFormat="1" applyFont="1" applyAlignment="1" applyProtection="1">
      <alignment vertical="top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164" fontId="4" fillId="2" borderId="7" xfId="2" applyNumberFormat="1" applyFont="1" applyFill="1" applyBorder="1" applyAlignment="1">
      <alignment horizontal="center" vertical="center" wrapText="1"/>
    </xf>
    <xf numFmtId="164" fontId="4" fillId="2" borderId="9" xfId="2" applyNumberFormat="1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left" vertical="top"/>
    </xf>
    <xf numFmtId="164" fontId="4" fillId="0" borderId="4" xfId="1" applyNumberFormat="1" applyFont="1" applyBorder="1" applyAlignment="1" applyProtection="1">
      <alignment vertical="top"/>
      <protection locked="0"/>
    </xf>
    <xf numFmtId="0" fontId="6" fillId="0" borderId="10" xfId="2" applyFont="1" applyBorder="1" applyAlignment="1">
      <alignment horizontal="left" vertical="top" wrapText="1" indent="1"/>
    </xf>
    <xf numFmtId="164" fontId="6" fillId="0" borderId="11" xfId="1" applyNumberFormat="1" applyFont="1" applyBorder="1" applyAlignment="1" applyProtection="1">
      <alignment vertical="top"/>
      <protection locked="0"/>
    </xf>
    <xf numFmtId="0" fontId="4" fillId="0" borderId="10" xfId="2" applyFont="1" applyBorder="1" applyAlignment="1">
      <alignment horizontal="left" vertical="top" wrapText="1"/>
    </xf>
    <xf numFmtId="164" fontId="4" fillId="0" borderId="11" xfId="1" applyNumberFormat="1" applyFont="1" applyBorder="1" applyAlignment="1" applyProtection="1">
      <alignment vertical="top"/>
      <protection locked="0"/>
    </xf>
    <xf numFmtId="0" fontId="6" fillId="0" borderId="10" xfId="2" applyFont="1" applyBorder="1" applyAlignment="1">
      <alignment horizontal="left" vertical="top" wrapText="1"/>
    </xf>
    <xf numFmtId="0" fontId="4" fillId="0" borderId="10" xfId="2" applyFont="1" applyBorder="1" applyAlignment="1">
      <alignment vertical="top"/>
    </xf>
    <xf numFmtId="0" fontId="6" fillId="0" borderId="12" xfId="2" applyFont="1" applyBorder="1" applyAlignment="1">
      <alignment horizontal="left" vertical="top" wrapText="1" indent="1"/>
    </xf>
    <xf numFmtId="164" fontId="4" fillId="0" borderId="8" xfId="1" applyNumberFormat="1" applyFont="1" applyBorder="1" applyAlignment="1" applyProtection="1">
      <alignment vertical="top"/>
      <protection locked="0"/>
    </xf>
    <xf numFmtId="0" fontId="4" fillId="0" borderId="9" xfId="2" applyFont="1" applyBorder="1" applyAlignment="1">
      <alignment horizontal="center" vertical="top" wrapText="1"/>
    </xf>
    <xf numFmtId="0" fontId="6" fillId="0" borderId="2" xfId="2" applyFont="1" applyBorder="1" applyAlignment="1" applyProtection="1">
      <alignment vertical="top"/>
      <protection locked="0"/>
    </xf>
    <xf numFmtId="164" fontId="4" fillId="0" borderId="7" xfId="1" applyNumberFormat="1" applyFont="1" applyBorder="1" applyAlignment="1" applyProtection="1">
      <alignment vertical="top"/>
      <protection locked="0"/>
    </xf>
    <xf numFmtId="0" fontId="3" fillId="0" borderId="0" xfId="2" applyFont="1" applyAlignment="1" applyProtection="1">
      <alignment vertical="center"/>
      <protection locked="0"/>
    </xf>
    <xf numFmtId="4" fontId="3" fillId="0" borderId="0" xfId="2" applyNumberFormat="1" applyFont="1" applyAlignment="1" applyProtection="1">
      <alignment vertical="top"/>
      <protection locked="0"/>
    </xf>
    <xf numFmtId="0" fontId="4" fillId="2" borderId="11" xfId="2" applyFont="1" applyFill="1" applyBorder="1" applyAlignment="1">
      <alignment horizontal="center" vertical="center"/>
    </xf>
    <xf numFmtId="0" fontId="4" fillId="2" borderId="7" xfId="2" quotePrefix="1" applyFont="1" applyFill="1" applyBorder="1" applyAlignment="1">
      <alignment horizontal="center" vertical="center" wrapText="1"/>
    </xf>
    <xf numFmtId="0" fontId="4" fillId="2" borderId="9" xfId="2" quotePrefix="1" applyFont="1" applyFill="1" applyBorder="1" applyAlignment="1">
      <alignment horizontal="center" vertical="center" wrapText="1"/>
    </xf>
    <xf numFmtId="0" fontId="4" fillId="0" borderId="5" xfId="2" applyFont="1" applyBorder="1" applyAlignment="1" applyProtection="1">
      <alignment horizontal="left" vertical="top" indent="3"/>
      <protection locked="0"/>
    </xf>
    <xf numFmtId="0" fontId="4" fillId="2" borderId="8" xfId="2" applyFont="1" applyFill="1" applyBorder="1" applyAlignment="1">
      <alignment horizontal="center" vertical="center" wrapText="1"/>
    </xf>
    <xf numFmtId="164" fontId="4" fillId="2" borderId="7" xfId="2" quotePrefix="1" applyNumberFormat="1" applyFont="1" applyFill="1" applyBorder="1" applyAlignment="1">
      <alignment horizontal="center" vertical="center" wrapText="1"/>
    </xf>
    <xf numFmtId="164" fontId="4" fillId="2" borderId="9" xfId="2" quotePrefix="1" applyNumberFormat="1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vertical="top" wrapText="1"/>
      <protection locked="0"/>
    </xf>
    <xf numFmtId="0" fontId="2" fillId="0" borderId="0" xfId="3" applyFont="1" applyAlignment="1" applyProtection="1">
      <alignment vertical="top"/>
      <protection locked="0"/>
    </xf>
    <xf numFmtId="49" fontId="7" fillId="0" borderId="0" xfId="3" applyNumberFormat="1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/>
      <protection locked="0"/>
    </xf>
    <xf numFmtId="0" fontId="4" fillId="2" borderId="7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7" xfId="3" quotePrefix="1" applyFont="1" applyFill="1" applyBorder="1" applyAlignment="1">
      <alignment horizontal="center" vertical="center" wrapText="1"/>
    </xf>
    <xf numFmtId="0" fontId="4" fillId="2" borderId="9" xfId="3" quotePrefix="1" applyFont="1" applyFill="1" applyBorder="1" applyAlignment="1">
      <alignment horizontal="center" vertical="center" wrapText="1"/>
    </xf>
    <xf numFmtId="164" fontId="2" fillId="0" borderId="11" xfId="4" applyNumberFormat="1" applyFont="1" applyFill="1" applyBorder="1" applyAlignment="1" applyProtection="1">
      <alignment vertical="top"/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0" fontId="6" fillId="0" borderId="10" xfId="3" applyFont="1" applyBorder="1" applyAlignment="1">
      <alignment horizontal="center" vertical="top"/>
    </xf>
    <xf numFmtId="0" fontId="6" fillId="0" borderId="0" xfId="3" applyFont="1" applyAlignment="1">
      <alignment horizontal="left" vertical="top" wrapText="1"/>
    </xf>
    <xf numFmtId="164" fontId="3" fillId="0" borderId="11" xfId="4" applyNumberFormat="1" applyFont="1" applyFill="1" applyBorder="1" applyAlignment="1" applyProtection="1">
      <alignment vertical="top"/>
      <protection locked="0"/>
    </xf>
    <xf numFmtId="4" fontId="6" fillId="0" borderId="11" xfId="3" applyNumberFormat="1" applyFont="1" applyBorder="1" applyAlignment="1" applyProtection="1">
      <alignment vertical="top"/>
      <protection locked="0"/>
    </xf>
    <xf numFmtId="0" fontId="6" fillId="0" borderId="5" xfId="3" quotePrefix="1" applyFont="1" applyBorder="1" applyAlignment="1">
      <alignment horizontal="center" vertical="top"/>
    </xf>
    <xf numFmtId="0" fontId="4" fillId="0" borderId="6" xfId="3" applyFont="1" applyBorder="1" applyAlignment="1">
      <alignment horizontal="center" vertical="top" wrapText="1"/>
    </xf>
    <xf numFmtId="43" fontId="4" fillId="0" borderId="9" xfId="1" applyFont="1" applyBorder="1" applyAlignment="1" applyProtection="1">
      <alignment vertical="top"/>
      <protection locked="0"/>
    </xf>
    <xf numFmtId="3" fontId="4" fillId="0" borderId="9" xfId="3" applyNumberFormat="1" applyFont="1" applyBorder="1" applyAlignment="1" applyProtection="1">
      <alignment vertical="top"/>
      <protection locked="0"/>
    </xf>
    <xf numFmtId="0" fontId="6" fillId="0" borderId="2" xfId="3" quotePrefix="1" applyFont="1" applyBorder="1" applyAlignment="1" applyProtection="1">
      <alignment horizontal="center" vertical="top"/>
      <protection locked="0"/>
    </xf>
    <xf numFmtId="0" fontId="6" fillId="0" borderId="2" xfId="3" applyFont="1" applyBorder="1" applyAlignment="1" applyProtection="1">
      <alignment vertical="top"/>
      <protection locked="0"/>
    </xf>
    <xf numFmtId="4" fontId="4" fillId="0" borderId="2" xfId="3" applyNumberFormat="1" applyFont="1" applyBorder="1" applyAlignment="1" applyProtection="1">
      <alignment vertical="top"/>
      <protection locked="0"/>
    </xf>
    <xf numFmtId="0" fontId="3" fillId="0" borderId="0" xfId="5" applyFont="1"/>
    <xf numFmtId="0" fontId="3" fillId="0" borderId="0" xfId="3" applyFont="1" applyAlignment="1" applyProtection="1">
      <alignment vertical="top" wrapText="1"/>
      <protection locked="0"/>
    </xf>
    <xf numFmtId="0" fontId="3" fillId="0" borderId="0" xfId="2" applyFont="1" applyAlignment="1" applyProtection="1">
      <alignment horizontal="left" vertical="center" wrapText="1"/>
      <protection locked="0"/>
    </xf>
    <xf numFmtId="0" fontId="2" fillId="2" borderId="1" xfId="2" applyFont="1" applyFill="1" applyBorder="1" applyAlignment="1" applyProtection="1">
      <alignment horizontal="center" vertical="top" wrapText="1"/>
      <protection locked="0"/>
    </xf>
    <xf numFmtId="0" fontId="2" fillId="2" borderId="2" xfId="2" applyFont="1" applyFill="1" applyBorder="1" applyAlignment="1" applyProtection="1">
      <alignment horizontal="center" vertical="top"/>
      <protection locked="0"/>
    </xf>
    <xf numFmtId="0" fontId="2" fillId="2" borderId="3" xfId="2" applyFont="1" applyFill="1" applyBorder="1" applyAlignment="1" applyProtection="1">
      <alignment horizontal="center" vertical="top"/>
      <protection locked="0"/>
    </xf>
    <xf numFmtId="0" fontId="4" fillId="2" borderId="5" xfId="2" applyFont="1" applyFill="1" applyBorder="1" applyAlignment="1" applyProtection="1">
      <alignment horizontal="center" vertical="center"/>
      <protection locked="0"/>
    </xf>
    <xf numFmtId="0" fontId="4" fillId="2" borderId="6" xfId="2" applyFont="1" applyFill="1" applyBorder="1" applyAlignment="1" applyProtection="1">
      <alignment horizontal="center" vertical="center"/>
      <protection locked="0"/>
    </xf>
    <xf numFmtId="0" fontId="4" fillId="2" borderId="7" xfId="2" applyFont="1" applyFill="1" applyBorder="1" applyAlignment="1" applyProtection="1">
      <alignment horizontal="center" vertical="center"/>
      <protection locked="0"/>
    </xf>
    <xf numFmtId="0" fontId="4" fillId="2" borderId="4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/>
      <protection locked="0"/>
    </xf>
    <xf numFmtId="164" fontId="4" fillId="2" borderId="6" xfId="2" applyNumberFormat="1" applyFont="1" applyFill="1" applyBorder="1" applyAlignment="1" applyProtection="1">
      <alignment horizontal="center" vertical="center"/>
      <protection locked="0"/>
    </xf>
    <xf numFmtId="164" fontId="4" fillId="2" borderId="7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>
      <alignment horizontal="center" vertical="center" wrapText="1"/>
    </xf>
    <xf numFmtId="164" fontId="4" fillId="2" borderId="8" xfId="2" applyNumberFormat="1" applyFont="1" applyFill="1" applyBorder="1" applyAlignment="1">
      <alignment horizontal="center" vertical="center" wrapText="1"/>
    </xf>
    <xf numFmtId="0" fontId="3" fillId="0" borderId="0" xfId="2" applyFont="1" applyAlignment="1" applyProtection="1">
      <alignment vertical="top" wrapText="1"/>
      <protection locked="0"/>
    </xf>
    <xf numFmtId="0" fontId="3" fillId="0" borderId="0" xfId="2" applyFont="1" applyAlignment="1" applyProtection="1">
      <alignment horizontal="left" vertical="top" wrapText="1"/>
      <protection locked="0"/>
    </xf>
    <xf numFmtId="0" fontId="4" fillId="2" borderId="5" xfId="3" applyFont="1" applyFill="1" applyBorder="1" applyAlignment="1" applyProtection="1">
      <alignment horizontal="center" vertical="center" wrapText="1"/>
      <protection locked="0"/>
    </xf>
    <xf numFmtId="0" fontId="4" fillId="2" borderId="6" xfId="3" applyFont="1" applyFill="1" applyBorder="1" applyAlignment="1" applyProtection="1">
      <alignment horizontal="center" vertical="center" wrapText="1"/>
      <protection locked="0"/>
    </xf>
    <xf numFmtId="0" fontId="4" fillId="2" borderId="7" xfId="3" applyFont="1" applyFill="1" applyBorder="1" applyAlignment="1" applyProtection="1">
      <alignment horizontal="center" vertical="center" wrapText="1"/>
      <protection locked="0"/>
    </xf>
    <xf numFmtId="0" fontId="4" fillId="2" borderId="1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0" borderId="10" xfId="3" applyFont="1" applyBorder="1" applyAlignment="1">
      <alignment horizontal="left" vertical="top" wrapText="1"/>
    </xf>
    <xf numFmtId="0" fontId="4" fillId="0" borderId="13" xfId="3" applyFont="1" applyBorder="1" applyAlignment="1">
      <alignment horizontal="left" vertical="top" wrapText="1"/>
    </xf>
    <xf numFmtId="0" fontId="3" fillId="0" borderId="0" xfId="3" applyFont="1" applyAlignment="1" applyProtection="1">
      <alignment horizontal="left" vertical="top" wrapText="1"/>
      <protection locked="0"/>
    </xf>
  </cellXfs>
  <cellStyles count="6">
    <cellStyle name="Millares" xfId="1" builtinId="3"/>
    <cellStyle name="Millares 20" xfId="4"/>
    <cellStyle name="Normal" xfId="0" builtinId="0"/>
    <cellStyle name="Normal 2" xfId="2"/>
    <cellStyle name="Normal 2 4" xfId="5"/>
    <cellStyle name="Normal 2 4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10</xdr:row>
      <xdr:rowOff>85725</xdr:rowOff>
    </xdr:from>
    <xdr:to>
      <xdr:col>5</xdr:col>
      <xdr:colOff>875336</xdr:colOff>
      <xdr:row>12</xdr:row>
      <xdr:rowOff>85685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91B557-9E87-436E-AAC6-F49A1C38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486150"/>
          <a:ext cx="7714286" cy="3238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12%20DIC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11">
          <cell r="B11">
            <v>1026301.17</v>
          </cell>
        </row>
        <row r="14">
          <cell r="B14">
            <v>67767326.140000001</v>
          </cell>
        </row>
        <row r="15">
          <cell r="B15">
            <v>37049502.149999999</v>
          </cell>
        </row>
        <row r="17">
          <cell r="B1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3"/>
  <sheetViews>
    <sheetView zoomScale="85" zoomScaleNormal="85" workbookViewId="0">
      <selection activeCell="F41" sqref="F41"/>
    </sheetView>
  </sheetViews>
  <sheetFormatPr baseColWidth="10" defaultColWidth="10.28515625" defaultRowHeight="12.75" x14ac:dyDescent="0.25"/>
  <cols>
    <col min="1" max="1" width="67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9" width="15.5703125" style="1" hidden="1" customWidth="1"/>
    <col min="10" max="10" width="12.85546875" style="1" hidden="1" customWidth="1"/>
    <col min="11" max="12" width="10.28515625" style="1"/>
    <col min="13" max="13" width="15.28515625" style="1" customWidth="1"/>
    <col min="14" max="14" width="16.7109375" style="1" customWidth="1"/>
    <col min="15" max="15" width="13.7109375" style="1" customWidth="1"/>
    <col min="16" max="16384" width="10.28515625" style="1"/>
  </cols>
  <sheetData>
    <row r="1" spans="1:10" ht="51" customHeight="1" x14ac:dyDescent="0.25">
      <c r="A1" s="84" t="s">
        <v>0</v>
      </c>
      <c r="B1" s="85"/>
      <c r="C1" s="85"/>
      <c r="D1" s="85"/>
      <c r="E1" s="85"/>
      <c r="F1" s="85"/>
      <c r="G1" s="86"/>
    </row>
    <row r="2" spans="1:10" s="3" customFormat="1" x14ac:dyDescent="0.25">
      <c r="A2" s="2"/>
      <c r="B2" s="87" t="s">
        <v>1</v>
      </c>
      <c r="C2" s="88"/>
      <c r="D2" s="88"/>
      <c r="E2" s="88"/>
      <c r="F2" s="89"/>
      <c r="G2" s="90" t="s">
        <v>2</v>
      </c>
    </row>
    <row r="3" spans="1:10" s="8" customFormat="1" ht="27.75" customHeight="1" x14ac:dyDescent="0.25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91"/>
    </row>
    <row r="4" spans="1:10" x14ac:dyDescent="0.25">
      <c r="A4" s="9" t="s">
        <v>9</v>
      </c>
      <c r="B4" s="10">
        <v>0</v>
      </c>
      <c r="C4" s="10">
        <v>0</v>
      </c>
      <c r="D4" s="10">
        <f>+B4+C4</f>
        <v>0</v>
      </c>
      <c r="E4" s="10">
        <v>0</v>
      </c>
      <c r="F4" s="10">
        <v>0</v>
      </c>
      <c r="G4" s="10">
        <f>+F4-B4</f>
        <v>0</v>
      </c>
    </row>
    <row r="5" spans="1:10" x14ac:dyDescent="0.25">
      <c r="A5" s="11" t="s">
        <v>10</v>
      </c>
      <c r="B5" s="12">
        <v>0</v>
      </c>
      <c r="C5" s="12">
        <v>0</v>
      </c>
      <c r="D5" s="12">
        <f t="shared" ref="D5:D13" si="0">+B5+C5</f>
        <v>0</v>
      </c>
      <c r="E5" s="12">
        <v>0</v>
      </c>
      <c r="F5" s="12">
        <v>0</v>
      </c>
      <c r="G5" s="12">
        <f t="shared" ref="G5:G13" si="1">+F5-B5</f>
        <v>0</v>
      </c>
    </row>
    <row r="6" spans="1:10" x14ac:dyDescent="0.25">
      <c r="A6" s="9" t="s">
        <v>11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10" x14ac:dyDescent="0.25">
      <c r="A7" s="9" t="s">
        <v>12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  <c r="H7" s="13">
        <f>+D10-F10</f>
        <v>9640259.1699999999</v>
      </c>
    </row>
    <row r="8" spans="1:10" x14ac:dyDescent="0.25">
      <c r="A8" s="9" t="s">
        <v>13</v>
      </c>
      <c r="B8" s="12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10" x14ac:dyDescent="0.25">
      <c r="A9" s="11" t="s">
        <v>14</v>
      </c>
      <c r="B9" s="12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  <c r="J9" s="15"/>
    </row>
    <row r="10" spans="1:10" ht="15.75" customHeight="1" x14ac:dyDescent="0.25">
      <c r="A10" s="9" t="s">
        <v>15</v>
      </c>
      <c r="B10" s="12">
        <v>0</v>
      </c>
      <c r="C10" s="14">
        <f>11990259.17+'[11]0311_ACT_PEGT_FAC_2402'!B11-2000000-350000</f>
        <v>10666560.34</v>
      </c>
      <c r="D10" s="14">
        <f t="shared" si="0"/>
        <v>10666560.34</v>
      </c>
      <c r="E10" s="14">
        <f>'[11]0311_ACT_PEGT_FAC_2402'!B11+'[11]0311_ACT_PEGT_FAC_2402'!B17</f>
        <v>1026301.17</v>
      </c>
      <c r="F10" s="14">
        <f>'[11]0311_ACT_PEGT_FAC_2402'!B11+'[11]0311_ACT_PEGT_FAC_2402'!B17</f>
        <v>1026301.17</v>
      </c>
      <c r="G10" s="14">
        <f t="shared" si="1"/>
        <v>1026301.17</v>
      </c>
      <c r="H10" s="16"/>
      <c r="I10" s="16"/>
      <c r="J10" s="16"/>
    </row>
    <row r="11" spans="1:10" ht="25.5" x14ac:dyDescent="0.25">
      <c r="A11" s="9" t="s">
        <v>16</v>
      </c>
      <c r="B11" s="14">
        <v>0</v>
      </c>
      <c r="C11" s="14">
        <f>65274562+2621313-128548.86</f>
        <v>67767326.140000001</v>
      </c>
      <c r="D11" s="14">
        <f>+B11+C11</f>
        <v>67767326.140000001</v>
      </c>
      <c r="E11" s="14">
        <f>65274562+2621313-128548.86</f>
        <v>67767326.140000001</v>
      </c>
      <c r="F11" s="14">
        <f>'[11]0311_ACT_PEGT_FAC_2402'!B14</f>
        <v>67767326.140000001</v>
      </c>
      <c r="G11" s="14">
        <f t="shared" si="1"/>
        <v>67767326.140000001</v>
      </c>
      <c r="H11" s="16"/>
      <c r="I11" s="16"/>
      <c r="J11" s="17"/>
    </row>
    <row r="12" spans="1:10" ht="25.5" x14ac:dyDescent="0.25">
      <c r="A12" s="9" t="s">
        <v>17</v>
      </c>
      <c r="B12" s="14">
        <v>0</v>
      </c>
      <c r="C12" s="14">
        <f>36699502.15+350000</f>
        <v>37049502.149999999</v>
      </c>
      <c r="D12" s="14">
        <f>+B12+C12</f>
        <v>37049502.149999999</v>
      </c>
      <c r="E12" s="14">
        <f>36699502.15+350000</f>
        <v>37049502.149999999</v>
      </c>
      <c r="F12" s="12">
        <f>'[11]0311_ACT_PEGT_FAC_2402'!B15</f>
        <v>37049502.149999999</v>
      </c>
      <c r="G12" s="12">
        <f t="shared" si="1"/>
        <v>37049502.149999999</v>
      </c>
      <c r="H12" s="16"/>
      <c r="I12" s="16"/>
      <c r="J12" s="17"/>
    </row>
    <row r="13" spans="1:10" x14ac:dyDescent="0.25">
      <c r="A13" s="9" t="s">
        <v>18</v>
      </c>
      <c r="B13" s="14">
        <v>0</v>
      </c>
      <c r="C13" s="14">
        <v>0</v>
      </c>
      <c r="D13" s="14">
        <f t="shared" si="0"/>
        <v>0</v>
      </c>
      <c r="E13" s="14">
        <v>0</v>
      </c>
      <c r="F13" s="12">
        <v>0</v>
      </c>
      <c r="G13" s="12">
        <f t="shared" si="1"/>
        <v>0</v>
      </c>
      <c r="H13" s="16"/>
      <c r="I13" s="16"/>
      <c r="J13" s="17"/>
    </row>
    <row r="14" spans="1:10" x14ac:dyDescent="0.25">
      <c r="A14" s="18"/>
      <c r="B14" s="19"/>
      <c r="C14" s="19"/>
      <c r="D14" s="19"/>
      <c r="E14" s="19"/>
      <c r="F14" s="20"/>
      <c r="G14" s="20"/>
      <c r="H14" s="16">
        <v>107566690.15000001</v>
      </c>
      <c r="I14" s="16"/>
      <c r="J14" s="17"/>
    </row>
    <row r="15" spans="1:10" ht="13.5" customHeight="1" x14ac:dyDescent="0.25">
      <c r="A15" s="21" t="s">
        <v>19</v>
      </c>
      <c r="B15" s="22">
        <f>SUM(B4:B13)</f>
        <v>0</v>
      </c>
      <c r="C15" s="22">
        <f t="shared" ref="C15:G15" si="2">SUM(C4:C13)</f>
        <v>115483388.63</v>
      </c>
      <c r="D15" s="22">
        <f t="shared" si="2"/>
        <v>115483388.63</v>
      </c>
      <c r="E15" s="22">
        <f>SUM(E4:E13)</f>
        <v>105843129.46000001</v>
      </c>
      <c r="F15" s="23">
        <f t="shared" si="2"/>
        <v>105843129.46000001</v>
      </c>
      <c r="G15" s="24">
        <f t="shared" si="2"/>
        <v>105843129.46000001</v>
      </c>
      <c r="H15" s="16">
        <f>+H14-C15</f>
        <v>-7916698.4799999893</v>
      </c>
      <c r="I15" s="16">
        <v>119828262.31999999</v>
      </c>
      <c r="J15" s="17"/>
    </row>
    <row r="16" spans="1:10" x14ac:dyDescent="0.25">
      <c r="A16" s="25"/>
      <c r="B16" s="26"/>
      <c r="C16" s="26"/>
      <c r="D16" s="27"/>
      <c r="E16" s="28" t="s">
        <v>20</v>
      </c>
      <c r="F16" s="29"/>
      <c r="G16" s="30">
        <f>IF(G15&gt;0,G15,0)</f>
        <v>105843129.46000001</v>
      </c>
      <c r="I16" s="31"/>
    </row>
    <row r="17" spans="1:15" ht="10.5" customHeight="1" x14ac:dyDescent="0.25">
      <c r="A17" s="32"/>
      <c r="B17" s="92" t="s">
        <v>1</v>
      </c>
      <c r="C17" s="93"/>
      <c r="D17" s="93"/>
      <c r="E17" s="93"/>
      <c r="F17" s="94"/>
      <c r="G17" s="95" t="s">
        <v>2</v>
      </c>
      <c r="M17" s="16"/>
    </row>
    <row r="18" spans="1:15" ht="25.5" x14ac:dyDescent="0.25">
      <c r="A18" s="33" t="s">
        <v>3</v>
      </c>
      <c r="B18" s="34" t="s">
        <v>4</v>
      </c>
      <c r="C18" s="35" t="s">
        <v>5</v>
      </c>
      <c r="D18" s="35" t="s">
        <v>6</v>
      </c>
      <c r="E18" s="35" t="s">
        <v>7</v>
      </c>
      <c r="F18" s="36" t="s">
        <v>8</v>
      </c>
      <c r="G18" s="96"/>
      <c r="M18" s="16"/>
    </row>
    <row r="19" spans="1:15" x14ac:dyDescent="0.25">
      <c r="A19" s="37" t="s">
        <v>21</v>
      </c>
      <c r="B19" s="38">
        <f>+B20+B21+B22+B23+B24+B25+B26+B27</f>
        <v>0</v>
      </c>
      <c r="C19" s="38">
        <f>+C20+C21+C22+C23+C24+C25+C26+C27</f>
        <v>0</v>
      </c>
      <c r="D19" s="38">
        <f>+B19+C19</f>
        <v>0</v>
      </c>
      <c r="E19" s="38">
        <f>+E20+E21+E22+E23+E24+E25+E26+E27</f>
        <v>0</v>
      </c>
      <c r="F19" s="38">
        <f>+F20+F21+F22+F23+F24+F25+F26+F27</f>
        <v>0</v>
      </c>
      <c r="G19" s="38">
        <f>+F19-B19</f>
        <v>0</v>
      </c>
      <c r="M19" s="16"/>
    </row>
    <row r="20" spans="1:15" x14ac:dyDescent="0.25">
      <c r="A20" s="39" t="s">
        <v>9</v>
      </c>
      <c r="B20" s="40">
        <v>0</v>
      </c>
      <c r="C20" s="40">
        <v>0</v>
      </c>
      <c r="D20" s="40">
        <f>+B20+C20</f>
        <v>0</v>
      </c>
      <c r="E20" s="40">
        <v>0</v>
      </c>
      <c r="F20" s="40">
        <v>0</v>
      </c>
      <c r="G20" s="40">
        <f>+F20-B20</f>
        <v>0</v>
      </c>
      <c r="M20" s="16"/>
      <c r="N20" s="16"/>
    </row>
    <row r="21" spans="1:15" x14ac:dyDescent="0.25">
      <c r="A21" s="39" t="s">
        <v>10</v>
      </c>
      <c r="B21" s="40">
        <v>0</v>
      </c>
      <c r="C21" s="40">
        <v>0</v>
      </c>
      <c r="D21" s="40">
        <f t="shared" ref="D21:D27" si="3">+B21+C21</f>
        <v>0</v>
      </c>
      <c r="E21" s="40">
        <v>0</v>
      </c>
      <c r="F21" s="40">
        <v>0</v>
      </c>
      <c r="G21" s="40">
        <f t="shared" ref="G21:G27" si="4">+F21-B21</f>
        <v>0</v>
      </c>
      <c r="M21" s="16"/>
      <c r="N21" s="16"/>
    </row>
    <row r="22" spans="1:15" x14ac:dyDescent="0.25">
      <c r="A22" s="39" t="s">
        <v>11</v>
      </c>
      <c r="B22" s="40">
        <v>0</v>
      </c>
      <c r="C22" s="40">
        <v>0</v>
      </c>
      <c r="D22" s="40">
        <f t="shared" si="3"/>
        <v>0</v>
      </c>
      <c r="E22" s="40">
        <v>0</v>
      </c>
      <c r="F22" s="40">
        <v>0</v>
      </c>
      <c r="G22" s="40">
        <f t="shared" si="4"/>
        <v>0</v>
      </c>
      <c r="M22" s="16"/>
      <c r="N22" s="16"/>
    </row>
    <row r="23" spans="1:15" x14ac:dyDescent="0.25">
      <c r="A23" s="39" t="s">
        <v>12</v>
      </c>
      <c r="B23" s="40">
        <v>0</v>
      </c>
      <c r="C23" s="40">
        <v>0</v>
      </c>
      <c r="D23" s="40">
        <f t="shared" si="3"/>
        <v>0</v>
      </c>
      <c r="E23" s="40">
        <v>0</v>
      </c>
      <c r="F23" s="40">
        <v>0</v>
      </c>
      <c r="G23" s="40">
        <f t="shared" si="4"/>
        <v>0</v>
      </c>
      <c r="M23" s="16"/>
      <c r="N23" s="16"/>
    </row>
    <row r="24" spans="1:15" ht="14.25" x14ac:dyDescent="0.25">
      <c r="A24" s="39" t="s">
        <v>22</v>
      </c>
      <c r="B24" s="40">
        <v>0</v>
      </c>
      <c r="C24" s="40">
        <v>0</v>
      </c>
      <c r="D24" s="40">
        <f t="shared" si="3"/>
        <v>0</v>
      </c>
      <c r="E24" s="40">
        <v>0</v>
      </c>
      <c r="F24" s="40">
        <v>0</v>
      </c>
      <c r="G24" s="40">
        <f t="shared" si="4"/>
        <v>0</v>
      </c>
      <c r="M24" s="16"/>
      <c r="N24" s="16"/>
    </row>
    <row r="25" spans="1:15" ht="14.25" x14ac:dyDescent="0.25">
      <c r="A25" s="39" t="s">
        <v>23</v>
      </c>
      <c r="B25" s="40">
        <v>0</v>
      </c>
      <c r="C25" s="40">
        <v>0</v>
      </c>
      <c r="D25" s="40">
        <f t="shared" si="3"/>
        <v>0</v>
      </c>
      <c r="E25" s="40">
        <v>0</v>
      </c>
      <c r="F25" s="40">
        <v>0</v>
      </c>
      <c r="G25" s="40">
        <f t="shared" si="4"/>
        <v>0</v>
      </c>
      <c r="M25" s="16"/>
      <c r="N25" s="16"/>
    </row>
    <row r="26" spans="1:15" ht="25.5" x14ac:dyDescent="0.25">
      <c r="A26" s="39" t="s">
        <v>24</v>
      </c>
      <c r="B26" s="40">
        <v>0</v>
      </c>
      <c r="C26" s="40">
        <v>0</v>
      </c>
      <c r="D26" s="40">
        <f t="shared" si="3"/>
        <v>0</v>
      </c>
      <c r="E26" s="40">
        <v>0</v>
      </c>
      <c r="F26" s="40">
        <v>0</v>
      </c>
      <c r="G26" s="40">
        <f t="shared" si="4"/>
        <v>0</v>
      </c>
      <c r="M26" s="16"/>
      <c r="N26" s="16"/>
    </row>
    <row r="27" spans="1:15" ht="25.5" x14ac:dyDescent="0.25">
      <c r="A27" s="39" t="s">
        <v>17</v>
      </c>
      <c r="B27" s="40">
        <v>0</v>
      </c>
      <c r="C27" s="40">
        <v>0</v>
      </c>
      <c r="D27" s="40">
        <f t="shared" si="3"/>
        <v>0</v>
      </c>
      <c r="E27" s="40">
        <v>0</v>
      </c>
      <c r="F27" s="40">
        <v>0</v>
      </c>
      <c r="G27" s="40">
        <f t="shared" si="4"/>
        <v>0</v>
      </c>
      <c r="M27" s="16"/>
      <c r="N27" s="16"/>
    </row>
    <row r="28" spans="1:15" x14ac:dyDescent="0.25">
      <c r="A28" s="39"/>
      <c r="B28" s="40"/>
      <c r="C28" s="40"/>
      <c r="D28" s="40"/>
      <c r="E28" s="40"/>
      <c r="F28" s="40"/>
      <c r="G28" s="40"/>
      <c r="M28" s="16"/>
      <c r="N28" s="16"/>
    </row>
    <row r="29" spans="1:15" ht="42" customHeight="1" x14ac:dyDescent="0.25">
      <c r="A29" s="41" t="s">
        <v>25</v>
      </c>
      <c r="B29" s="42">
        <f>+B30+B31+B32+B33</f>
        <v>0</v>
      </c>
      <c r="C29" s="42">
        <f>+C30+C31+C32+C33</f>
        <v>115483388.63</v>
      </c>
      <c r="D29" s="42">
        <f>+B29+C29</f>
        <v>115483388.63</v>
      </c>
      <c r="E29" s="42">
        <f>+E30+E31+E32+E33</f>
        <v>105843129.45999999</v>
      </c>
      <c r="F29" s="42">
        <f>+F30+F31+F32+F33</f>
        <v>105843129.45999999</v>
      </c>
      <c r="G29" s="42">
        <f>+F29-B29</f>
        <v>105843129.45999999</v>
      </c>
      <c r="M29" s="16"/>
      <c r="N29" s="16"/>
    </row>
    <row r="30" spans="1:15" x14ac:dyDescent="0.25">
      <c r="A30" s="39" t="s">
        <v>10</v>
      </c>
      <c r="B30" s="40">
        <v>0</v>
      </c>
      <c r="C30" s="40">
        <v>0</v>
      </c>
      <c r="D30" s="40">
        <f>+B30+C30</f>
        <v>0</v>
      </c>
      <c r="E30" s="40">
        <v>0</v>
      </c>
      <c r="F30" s="40">
        <v>0</v>
      </c>
      <c r="G30" s="40">
        <f t="shared" ref="G30:G33" si="5">+F30-B30</f>
        <v>0</v>
      </c>
      <c r="M30" s="16"/>
      <c r="N30" s="31"/>
      <c r="O30" s="31"/>
    </row>
    <row r="31" spans="1:15" x14ac:dyDescent="0.25">
      <c r="A31" s="39" t="s">
        <v>13</v>
      </c>
      <c r="B31" s="40">
        <v>0</v>
      </c>
      <c r="C31" s="40">
        <v>0</v>
      </c>
      <c r="D31" s="40">
        <f t="shared" ref="D31:D33" si="6">+B31+C31</f>
        <v>0</v>
      </c>
      <c r="E31" s="40">
        <v>0</v>
      </c>
      <c r="F31" s="40">
        <v>0</v>
      </c>
      <c r="G31" s="40">
        <f t="shared" si="5"/>
        <v>0</v>
      </c>
      <c r="M31" s="16"/>
      <c r="O31" s="31"/>
    </row>
    <row r="32" spans="1:15" ht="14.25" x14ac:dyDescent="0.25">
      <c r="A32" s="39" t="s">
        <v>26</v>
      </c>
      <c r="B32" s="40">
        <v>0</v>
      </c>
      <c r="C32" s="40">
        <f>C10</f>
        <v>10666560.34</v>
      </c>
      <c r="D32" s="40">
        <f t="shared" si="6"/>
        <v>10666560.34</v>
      </c>
      <c r="E32" s="40">
        <f>E10</f>
        <v>1026301.17</v>
      </c>
      <c r="F32" s="40">
        <f>F10</f>
        <v>1026301.17</v>
      </c>
      <c r="G32" s="40">
        <f t="shared" si="5"/>
        <v>1026301.17</v>
      </c>
      <c r="M32" s="16"/>
      <c r="O32" s="31"/>
    </row>
    <row r="33" spans="1:15" ht="25.5" x14ac:dyDescent="0.25">
      <c r="A33" s="39" t="s">
        <v>17</v>
      </c>
      <c r="B33" s="40">
        <v>0</v>
      </c>
      <c r="C33" s="40">
        <f>C12+C11</f>
        <v>104816828.28999999</v>
      </c>
      <c r="D33" s="40">
        <f t="shared" si="6"/>
        <v>104816828.28999999</v>
      </c>
      <c r="E33" s="40">
        <f>E12+E11</f>
        <v>104816828.28999999</v>
      </c>
      <c r="F33" s="40">
        <f>F12+F11</f>
        <v>104816828.28999999</v>
      </c>
      <c r="G33" s="40">
        <f t="shared" si="5"/>
        <v>104816828.28999999</v>
      </c>
      <c r="M33" s="31"/>
      <c r="O33" s="31"/>
    </row>
    <row r="34" spans="1:15" x14ac:dyDescent="0.25">
      <c r="A34" s="43"/>
      <c r="B34" s="40"/>
      <c r="C34" s="40"/>
      <c r="D34" s="40"/>
      <c r="E34" s="40"/>
      <c r="F34" s="40"/>
      <c r="G34" s="40"/>
      <c r="M34" s="31"/>
      <c r="N34" s="31"/>
      <c r="O34" s="31"/>
    </row>
    <row r="35" spans="1:15" ht="13.5" customHeight="1" x14ac:dyDescent="0.25">
      <c r="A35" s="44" t="s">
        <v>27</v>
      </c>
      <c r="B35" s="42">
        <f>+B36</f>
        <v>0</v>
      </c>
      <c r="C35" s="42">
        <f>+C36</f>
        <v>0</v>
      </c>
      <c r="D35" s="42">
        <f>+B35+C35</f>
        <v>0</v>
      </c>
      <c r="E35" s="42">
        <f>+E36</f>
        <v>0</v>
      </c>
      <c r="F35" s="42">
        <f>+F36</f>
        <v>0</v>
      </c>
      <c r="G35" s="42">
        <f>+F35-B35</f>
        <v>0</v>
      </c>
      <c r="N35" s="31"/>
    </row>
    <row r="36" spans="1:15" ht="13.5" customHeight="1" x14ac:dyDescent="0.25">
      <c r="A36" s="39" t="s">
        <v>18</v>
      </c>
      <c r="B36" s="40">
        <v>0</v>
      </c>
      <c r="C36" s="40">
        <v>0</v>
      </c>
      <c r="D36" s="40">
        <f>+B36+C36</f>
        <v>0</v>
      </c>
      <c r="E36" s="40">
        <v>0</v>
      </c>
      <c r="F36" s="40">
        <v>0</v>
      </c>
      <c r="G36" s="40">
        <f>+F36-B36</f>
        <v>0</v>
      </c>
    </row>
    <row r="37" spans="1:15" x14ac:dyDescent="0.25">
      <c r="A37" s="45"/>
      <c r="B37" s="46"/>
      <c r="C37" s="46"/>
      <c r="D37" s="46"/>
      <c r="E37" s="46"/>
      <c r="F37" s="46"/>
      <c r="G37" s="46"/>
    </row>
    <row r="38" spans="1:15" x14ac:dyDescent="0.25">
      <c r="A38" s="47" t="s">
        <v>19</v>
      </c>
      <c r="B38" s="22">
        <f>+B19+B29+B35</f>
        <v>0</v>
      </c>
      <c r="C38" s="22">
        <f>+C19+C29+C35</f>
        <v>115483388.63</v>
      </c>
      <c r="D38" s="22">
        <f>+B38+C38</f>
        <v>115483388.63</v>
      </c>
      <c r="E38" s="22">
        <f>+E19+E29+E35</f>
        <v>105843129.45999999</v>
      </c>
      <c r="F38" s="22">
        <f>+F19+F29+F35</f>
        <v>105843129.45999999</v>
      </c>
      <c r="G38" s="22">
        <f>+G19+G29+G35</f>
        <v>105843129.45999999</v>
      </c>
    </row>
    <row r="39" spans="1:15" x14ac:dyDescent="0.25">
      <c r="A39" s="48"/>
      <c r="B39" s="26"/>
      <c r="C39" s="26"/>
      <c r="D39" s="26"/>
      <c r="E39" s="28" t="s">
        <v>20</v>
      </c>
      <c r="F39" s="49"/>
      <c r="G39" s="30">
        <f>IF(G38&gt;0,G38,0)</f>
        <v>105843129.45999999</v>
      </c>
    </row>
    <row r="40" spans="1:15" ht="29.25" customHeight="1" x14ac:dyDescent="0.25">
      <c r="A40" s="50" t="s">
        <v>28</v>
      </c>
      <c r="B40" s="50"/>
      <c r="C40" s="50"/>
      <c r="D40" s="50"/>
      <c r="E40" s="50"/>
      <c r="F40" s="50"/>
      <c r="G40" s="50"/>
    </row>
    <row r="41" spans="1:15" ht="18.75" customHeight="1" x14ac:dyDescent="0.25">
      <c r="A41" s="1" t="s">
        <v>29</v>
      </c>
    </row>
    <row r="42" spans="1:15" ht="40.5" customHeight="1" x14ac:dyDescent="0.25">
      <c r="A42" s="97" t="s">
        <v>30</v>
      </c>
      <c r="B42" s="97"/>
      <c r="C42" s="97"/>
      <c r="D42" s="97"/>
      <c r="E42" s="97"/>
      <c r="F42" s="97"/>
      <c r="G42" s="97"/>
    </row>
    <row r="43" spans="1:15" ht="20.25" customHeight="1" x14ac:dyDescent="0.25">
      <c r="A43" s="83" t="s">
        <v>31</v>
      </c>
      <c r="B43" s="83"/>
      <c r="C43" s="83"/>
      <c r="D43" s="83"/>
      <c r="E43" s="83"/>
      <c r="F43" s="83"/>
      <c r="G43" s="83"/>
    </row>
    <row r="46" spans="1:15" x14ac:dyDescent="0.25">
      <c r="A46" s="1" t="str">
        <f>[11]Hoja2!A1</f>
        <v>Ing. Marisol Suárez Correa</v>
      </c>
      <c r="C46" s="1" t="str">
        <f>[11]Hoja2!C1</f>
        <v xml:space="preserve">C.P. Juan  Lara Centeno </v>
      </c>
    </row>
    <row r="47" spans="1:15" x14ac:dyDescent="0.25">
      <c r="A47" s="1" t="str">
        <f>[11]Hoja2!A2</f>
        <v>Presidenta Suplente del Comité</v>
      </c>
      <c r="C47" s="1" t="str">
        <f>[11]Hoja2!C2</f>
        <v xml:space="preserve">Dirección de Control y Seguimiento de Fideicomisos </v>
      </c>
    </row>
    <row r="53" spans="2:7" x14ac:dyDescent="0.25">
      <c r="B53" s="51"/>
      <c r="C53" s="51"/>
      <c r="D53" s="51"/>
      <c r="E53" s="51"/>
      <c r="F53" s="51"/>
      <c r="G53" s="51"/>
    </row>
  </sheetData>
  <mergeCells count="7">
    <mergeCell ref="A43:G43"/>
    <mergeCell ref="A1:G1"/>
    <mergeCell ref="B2:F2"/>
    <mergeCell ref="G2:G3"/>
    <mergeCell ref="B17:F17"/>
    <mergeCell ref="G17:G18"/>
    <mergeCell ref="A42:G42"/>
  </mergeCells>
  <pageMargins left="0.70866141732283472" right="0.70866141732283472" top="0" bottom="0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65"/>
  <sheetViews>
    <sheetView zoomScale="85" zoomScaleNormal="85" workbookViewId="0">
      <selection activeCell="M51" sqref="M51"/>
    </sheetView>
  </sheetViews>
  <sheetFormatPr baseColWidth="10" defaultColWidth="10.28515625" defaultRowHeight="12.75" x14ac:dyDescent="0.25"/>
  <cols>
    <col min="1" max="1" width="66" style="1" customWidth="1"/>
    <col min="2" max="2" width="15.28515625" style="1" customWidth="1"/>
    <col min="3" max="3" width="17" style="1" customWidth="1"/>
    <col min="4" max="5" width="15.28515625" style="1" customWidth="1"/>
    <col min="6" max="6" width="16.140625" style="1" customWidth="1"/>
    <col min="7" max="7" width="15.28515625" style="1" customWidth="1"/>
    <col min="8" max="8" width="15.5703125" style="1" bestFit="1" customWidth="1"/>
    <col min="9" max="9" width="11.42578125" style="1" bestFit="1" customWidth="1"/>
    <col min="10" max="10" width="12.85546875" style="1" bestFit="1" customWidth="1"/>
    <col min="11" max="16384" width="10.28515625" style="1"/>
  </cols>
  <sheetData>
    <row r="1" spans="1:10" ht="51" customHeight="1" x14ac:dyDescent="0.25">
      <c r="A1" s="84" t="s">
        <v>32</v>
      </c>
      <c r="B1" s="85"/>
      <c r="C1" s="85"/>
      <c r="D1" s="85"/>
      <c r="E1" s="85"/>
      <c r="F1" s="85"/>
      <c r="G1" s="86"/>
    </row>
    <row r="2" spans="1:10" s="3" customFormat="1" x14ac:dyDescent="0.25">
      <c r="A2" s="2"/>
      <c r="B2" s="87" t="s">
        <v>33</v>
      </c>
      <c r="C2" s="88"/>
      <c r="D2" s="88"/>
      <c r="E2" s="88"/>
      <c r="F2" s="89"/>
      <c r="G2" s="90" t="s">
        <v>2</v>
      </c>
    </row>
    <row r="3" spans="1:10" s="8" customFormat="1" ht="25.5" customHeight="1" x14ac:dyDescent="0.25">
      <c r="A3" s="52" t="s">
        <v>34</v>
      </c>
      <c r="B3" s="5" t="s">
        <v>4</v>
      </c>
      <c r="C3" s="6" t="s">
        <v>35</v>
      </c>
      <c r="D3" s="6" t="s">
        <v>6</v>
      </c>
      <c r="E3" s="6" t="s">
        <v>7</v>
      </c>
      <c r="F3" s="7" t="s">
        <v>8</v>
      </c>
      <c r="G3" s="91"/>
    </row>
    <row r="4" spans="1:10" s="8" customFormat="1" x14ac:dyDescent="0.25">
      <c r="A4" s="4"/>
      <c r="B4" s="53" t="s">
        <v>36</v>
      </c>
      <c r="C4" s="54" t="s">
        <v>37</v>
      </c>
      <c r="D4" s="54" t="s">
        <v>38</v>
      </c>
      <c r="E4" s="54" t="s">
        <v>39</v>
      </c>
      <c r="F4" s="54" t="s">
        <v>40</v>
      </c>
      <c r="G4" s="54" t="s">
        <v>41</v>
      </c>
    </row>
    <row r="5" spans="1:10" ht="13.5" customHeight="1" x14ac:dyDescent="0.25">
      <c r="A5" s="9" t="s">
        <v>9</v>
      </c>
      <c r="B5" s="10">
        <v>0</v>
      </c>
      <c r="C5" s="10">
        <v>0</v>
      </c>
      <c r="D5" s="10">
        <f>+B5+C5</f>
        <v>0</v>
      </c>
      <c r="E5" s="10">
        <v>0</v>
      </c>
      <c r="F5" s="10">
        <v>0</v>
      </c>
      <c r="G5" s="10">
        <f>+F5-B5</f>
        <v>0</v>
      </c>
    </row>
    <row r="6" spans="1:10" ht="13.5" customHeight="1" x14ac:dyDescent="0.25">
      <c r="A6" s="11" t="s">
        <v>10</v>
      </c>
      <c r="B6" s="12">
        <v>0</v>
      </c>
      <c r="C6" s="12">
        <v>0</v>
      </c>
      <c r="D6" s="12">
        <f t="shared" ref="D6:D14" si="0">+B6+C6</f>
        <v>0</v>
      </c>
      <c r="E6" s="12">
        <v>0</v>
      </c>
      <c r="F6" s="12">
        <v>0</v>
      </c>
      <c r="G6" s="12">
        <f t="shared" ref="G6:G14" si="1">+F6-B6</f>
        <v>0</v>
      </c>
    </row>
    <row r="7" spans="1:10" ht="13.5" customHeight="1" x14ac:dyDescent="0.25">
      <c r="A7" s="9" t="s">
        <v>11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10" x14ac:dyDescent="0.25">
      <c r="A8" s="9" t="s">
        <v>12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</row>
    <row r="9" spans="1:10" x14ac:dyDescent="0.25">
      <c r="A9" s="9" t="s">
        <v>13</v>
      </c>
      <c r="B9" s="12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10" ht="13.5" customHeight="1" x14ac:dyDescent="0.25">
      <c r="A10" s="11" t="s">
        <v>14</v>
      </c>
      <c r="B10" s="12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  <c r="J10" s="15"/>
    </row>
    <row r="11" spans="1:10" ht="13.5" customHeight="1" x14ac:dyDescent="0.25">
      <c r="A11" s="9" t="s">
        <v>15</v>
      </c>
      <c r="B11" s="12">
        <v>0</v>
      </c>
      <c r="C11" s="14">
        <f>EAI!C10</f>
        <v>10666560.34</v>
      </c>
      <c r="D11" s="14">
        <f t="shared" si="0"/>
        <v>10666560.34</v>
      </c>
      <c r="E11" s="14">
        <f>EAI!E10</f>
        <v>1026301.17</v>
      </c>
      <c r="F11" s="14">
        <f>'[11]0311_ACT_PEGT_FAC_2402'!B11+'[11]0311_ACT_PEGT_FAC_2402'!B17</f>
        <v>1026301.17</v>
      </c>
      <c r="G11" s="14">
        <f t="shared" si="1"/>
        <v>1026301.17</v>
      </c>
      <c r="H11" s="16"/>
      <c r="I11" s="16"/>
      <c r="J11" s="17"/>
    </row>
    <row r="12" spans="1:10" ht="27" customHeight="1" x14ac:dyDescent="0.25">
      <c r="A12" s="9" t="s">
        <v>16</v>
      </c>
      <c r="B12" s="12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si="1"/>
        <v>0</v>
      </c>
      <c r="H12" s="16"/>
      <c r="I12" s="16"/>
      <c r="J12" s="17"/>
    </row>
    <row r="13" spans="1:10" ht="25.5" x14ac:dyDescent="0.25">
      <c r="A13" s="9" t="s">
        <v>17</v>
      </c>
      <c r="B13" s="12">
        <v>0</v>
      </c>
      <c r="C13" s="14">
        <f>36699502.15+350000</f>
        <v>37049502.149999999</v>
      </c>
      <c r="D13" s="14">
        <f>+B13+C13</f>
        <v>37049502.149999999</v>
      </c>
      <c r="E13" s="14">
        <f>36699502.15+350000</f>
        <v>37049502.149999999</v>
      </c>
      <c r="F13" s="12">
        <f>EAI!F12</f>
        <v>37049502.149999999</v>
      </c>
      <c r="G13" s="12">
        <f>+F13-B13</f>
        <v>37049502.149999999</v>
      </c>
      <c r="H13" s="16"/>
      <c r="I13" s="16"/>
      <c r="J13" s="17"/>
    </row>
    <row r="14" spans="1:10" ht="14.25" customHeight="1" x14ac:dyDescent="0.25">
      <c r="A14" s="9" t="s">
        <v>18</v>
      </c>
      <c r="B14" s="12">
        <v>0</v>
      </c>
      <c r="C14" s="12">
        <v>0</v>
      </c>
      <c r="D14" s="12">
        <f t="shared" si="0"/>
        <v>0</v>
      </c>
      <c r="E14" s="12">
        <v>0</v>
      </c>
      <c r="F14" s="12">
        <v>0</v>
      </c>
      <c r="G14" s="12">
        <f t="shared" si="1"/>
        <v>0</v>
      </c>
      <c r="H14" s="16"/>
      <c r="I14" s="16"/>
      <c r="J14" s="17"/>
    </row>
    <row r="15" spans="1:10" x14ac:dyDescent="0.25">
      <c r="A15" s="18"/>
      <c r="B15" s="20"/>
      <c r="C15" s="20"/>
      <c r="D15" s="20"/>
      <c r="E15" s="20"/>
      <c r="F15" s="20"/>
      <c r="G15" s="20"/>
      <c r="H15" s="16"/>
      <c r="I15" s="16"/>
      <c r="J15" s="17"/>
    </row>
    <row r="16" spans="1:10" x14ac:dyDescent="0.25">
      <c r="A16" s="55" t="s">
        <v>19</v>
      </c>
      <c r="B16" s="22">
        <f>SUM(B5:B14)</f>
        <v>0</v>
      </c>
      <c r="C16" s="22">
        <f t="shared" ref="C16:G16" si="2">SUM(C5:C14)</f>
        <v>47716062.489999995</v>
      </c>
      <c r="D16" s="22">
        <f t="shared" si="2"/>
        <v>47716062.489999995</v>
      </c>
      <c r="E16" s="22">
        <f t="shared" si="2"/>
        <v>38075803.32</v>
      </c>
      <c r="F16" s="23">
        <f t="shared" si="2"/>
        <v>38075803.32</v>
      </c>
      <c r="G16" s="24">
        <f t="shared" si="2"/>
        <v>38075803.32</v>
      </c>
      <c r="H16" s="16"/>
      <c r="I16" s="16"/>
      <c r="J16" s="17"/>
    </row>
    <row r="17" spans="1:7" x14ac:dyDescent="0.25">
      <c r="A17" s="25"/>
      <c r="B17" s="26"/>
      <c r="C17" s="26"/>
      <c r="D17" s="27"/>
      <c r="E17" s="28" t="s">
        <v>20</v>
      </c>
      <c r="F17" s="29"/>
      <c r="G17" s="30">
        <f>IF(G16&gt;0,G16,0)</f>
        <v>38075803.32</v>
      </c>
    </row>
    <row r="18" spans="1:7" ht="10.5" customHeight="1" x14ac:dyDescent="0.25">
      <c r="A18" s="32"/>
      <c r="B18" s="92" t="s">
        <v>33</v>
      </c>
      <c r="C18" s="93"/>
      <c r="D18" s="93"/>
      <c r="E18" s="93"/>
      <c r="F18" s="94"/>
      <c r="G18" s="95" t="s">
        <v>2</v>
      </c>
    </row>
    <row r="19" spans="1:7" ht="26.25" customHeight="1" x14ac:dyDescent="0.25">
      <c r="A19" s="33" t="s">
        <v>42</v>
      </c>
      <c r="B19" s="34" t="s">
        <v>4</v>
      </c>
      <c r="C19" s="35" t="s">
        <v>35</v>
      </c>
      <c r="D19" s="35" t="s">
        <v>6</v>
      </c>
      <c r="E19" s="35" t="s">
        <v>7</v>
      </c>
      <c r="F19" s="36" t="s">
        <v>8</v>
      </c>
      <c r="G19" s="96"/>
    </row>
    <row r="20" spans="1:7" x14ac:dyDescent="0.25">
      <c r="A20" s="56"/>
      <c r="B20" s="57" t="s">
        <v>36</v>
      </c>
      <c r="C20" s="58" t="s">
        <v>37</v>
      </c>
      <c r="D20" s="58" t="s">
        <v>38</v>
      </c>
      <c r="E20" s="58" t="s">
        <v>39</v>
      </c>
      <c r="F20" s="58" t="s">
        <v>40</v>
      </c>
      <c r="G20" s="58" t="s">
        <v>41</v>
      </c>
    </row>
    <row r="21" spans="1:7" x14ac:dyDescent="0.25">
      <c r="A21" s="37" t="s">
        <v>21</v>
      </c>
      <c r="B21" s="38">
        <f>+B22+B23+B24+B25+B26+B27+B28+B29</f>
        <v>0</v>
      </c>
      <c r="C21" s="38">
        <f>+C22+C23+C24+C25+C26+C27+C28+C29</f>
        <v>0</v>
      </c>
      <c r="D21" s="38">
        <f>+B21+C21</f>
        <v>0</v>
      </c>
      <c r="E21" s="38">
        <f>+E22+E23+E24+E25+E26+E27+E28+E29</f>
        <v>0</v>
      </c>
      <c r="F21" s="38">
        <f>+F22+F23+F24+F25+F26+F27+F28+F29</f>
        <v>0</v>
      </c>
      <c r="G21" s="38">
        <f>+F21-B21</f>
        <v>0</v>
      </c>
    </row>
    <row r="22" spans="1:7" x14ac:dyDescent="0.25">
      <c r="A22" s="39" t="s">
        <v>9</v>
      </c>
      <c r="B22" s="40">
        <v>0</v>
      </c>
      <c r="C22" s="40">
        <v>0</v>
      </c>
      <c r="D22" s="40">
        <f>+B22+C22</f>
        <v>0</v>
      </c>
      <c r="E22" s="40">
        <v>0</v>
      </c>
      <c r="F22" s="40">
        <v>0</v>
      </c>
      <c r="G22" s="40">
        <f>+F22-B22</f>
        <v>0</v>
      </c>
    </row>
    <row r="23" spans="1:7" x14ac:dyDescent="0.25">
      <c r="A23" s="39" t="s">
        <v>10</v>
      </c>
      <c r="B23" s="40">
        <v>0</v>
      </c>
      <c r="C23" s="40">
        <v>0</v>
      </c>
      <c r="D23" s="40">
        <f t="shared" ref="D23:D29" si="3">+B23+C23</f>
        <v>0</v>
      </c>
      <c r="E23" s="40">
        <v>0</v>
      </c>
      <c r="F23" s="40">
        <v>0</v>
      </c>
      <c r="G23" s="40">
        <f t="shared" ref="G23:G29" si="4">+F23-B23</f>
        <v>0</v>
      </c>
    </row>
    <row r="24" spans="1:7" x14ac:dyDescent="0.25">
      <c r="A24" s="39" t="s">
        <v>11</v>
      </c>
      <c r="B24" s="40">
        <v>0</v>
      </c>
      <c r="C24" s="40">
        <v>0</v>
      </c>
      <c r="D24" s="40">
        <f t="shared" si="3"/>
        <v>0</v>
      </c>
      <c r="E24" s="40">
        <v>0</v>
      </c>
      <c r="F24" s="40">
        <v>0</v>
      </c>
      <c r="G24" s="40">
        <f t="shared" si="4"/>
        <v>0</v>
      </c>
    </row>
    <row r="25" spans="1:7" x14ac:dyDescent="0.25">
      <c r="A25" s="39" t="s">
        <v>12</v>
      </c>
      <c r="B25" s="40">
        <v>0</v>
      </c>
      <c r="C25" s="40">
        <v>0</v>
      </c>
      <c r="D25" s="40">
        <f t="shared" si="3"/>
        <v>0</v>
      </c>
      <c r="E25" s="40">
        <v>0</v>
      </c>
      <c r="F25" s="40">
        <v>0</v>
      </c>
      <c r="G25" s="40">
        <f t="shared" si="4"/>
        <v>0</v>
      </c>
    </row>
    <row r="26" spans="1:7" ht="14.25" x14ac:dyDescent="0.25">
      <c r="A26" s="39" t="s">
        <v>22</v>
      </c>
      <c r="B26" s="40">
        <v>0</v>
      </c>
      <c r="C26" s="40">
        <v>0</v>
      </c>
      <c r="D26" s="40">
        <f t="shared" si="3"/>
        <v>0</v>
      </c>
      <c r="E26" s="40">
        <v>0</v>
      </c>
      <c r="F26" s="40">
        <v>0</v>
      </c>
      <c r="G26" s="40">
        <f t="shared" si="4"/>
        <v>0</v>
      </c>
    </row>
    <row r="27" spans="1:7" ht="14.25" x14ac:dyDescent="0.25">
      <c r="A27" s="39" t="s">
        <v>23</v>
      </c>
      <c r="B27" s="40">
        <v>0</v>
      </c>
      <c r="C27" s="40">
        <v>0</v>
      </c>
      <c r="D27" s="40">
        <f t="shared" si="3"/>
        <v>0</v>
      </c>
      <c r="E27" s="40">
        <v>0</v>
      </c>
      <c r="F27" s="40">
        <v>0</v>
      </c>
      <c r="G27" s="40">
        <f t="shared" si="4"/>
        <v>0</v>
      </c>
    </row>
    <row r="28" spans="1:7" ht="25.5" x14ac:dyDescent="0.25">
      <c r="A28" s="39" t="s">
        <v>24</v>
      </c>
      <c r="B28" s="40">
        <v>0</v>
      </c>
      <c r="C28" s="40">
        <v>0</v>
      </c>
      <c r="D28" s="40">
        <f t="shared" si="3"/>
        <v>0</v>
      </c>
      <c r="E28" s="40">
        <v>0</v>
      </c>
      <c r="F28" s="40">
        <v>0</v>
      </c>
      <c r="G28" s="40">
        <f t="shared" si="4"/>
        <v>0</v>
      </c>
    </row>
    <row r="29" spans="1:7" ht="25.5" x14ac:dyDescent="0.25">
      <c r="A29" s="39" t="s">
        <v>17</v>
      </c>
      <c r="B29" s="40">
        <v>0</v>
      </c>
      <c r="C29" s="40">
        <v>0</v>
      </c>
      <c r="D29" s="40">
        <f t="shared" si="3"/>
        <v>0</v>
      </c>
      <c r="E29" s="40">
        <v>0</v>
      </c>
      <c r="F29" s="40">
        <v>0</v>
      </c>
      <c r="G29" s="40">
        <f t="shared" si="4"/>
        <v>0</v>
      </c>
    </row>
    <row r="30" spans="1:7" x14ac:dyDescent="0.25">
      <c r="A30" s="39"/>
      <c r="B30" s="40"/>
      <c r="C30" s="40"/>
      <c r="D30" s="40"/>
      <c r="E30" s="40"/>
      <c r="F30" s="40"/>
      <c r="G30" s="40"/>
    </row>
    <row r="31" spans="1:7" ht="42.75" customHeight="1" x14ac:dyDescent="0.25">
      <c r="A31" s="41" t="s">
        <v>25</v>
      </c>
      <c r="B31" s="42">
        <f>+B32+B33+B34+B35</f>
        <v>0</v>
      </c>
      <c r="C31" s="42">
        <f>+C32+C33+C34+C35</f>
        <v>47716062.489999995</v>
      </c>
      <c r="D31" s="42">
        <f>+B31+C31</f>
        <v>47716062.489999995</v>
      </c>
      <c r="E31" s="42">
        <f>+E32+E33+E34+E35</f>
        <v>38075803.32</v>
      </c>
      <c r="F31" s="42">
        <f>+F32+F33+F34+F35</f>
        <v>38075803.32</v>
      </c>
      <c r="G31" s="42">
        <f>+F31-B31</f>
        <v>38075803.32</v>
      </c>
    </row>
    <row r="32" spans="1:7" ht="14.25" customHeight="1" x14ac:dyDescent="0.25">
      <c r="A32" s="39" t="s">
        <v>10</v>
      </c>
      <c r="B32" s="40">
        <v>0</v>
      </c>
      <c r="C32" s="40">
        <v>0</v>
      </c>
      <c r="D32" s="40">
        <f>+B32+C32</f>
        <v>0</v>
      </c>
      <c r="E32" s="40">
        <v>0</v>
      </c>
      <c r="F32" s="40">
        <v>0</v>
      </c>
      <c r="G32" s="40">
        <f t="shared" ref="G32:G35" si="5">+F32-B32</f>
        <v>0</v>
      </c>
    </row>
    <row r="33" spans="1:7" ht="14.25" x14ac:dyDescent="0.25">
      <c r="A33" s="39" t="s">
        <v>43</v>
      </c>
      <c r="B33" s="40">
        <v>0</v>
      </c>
      <c r="C33" s="40">
        <v>0</v>
      </c>
      <c r="D33" s="40">
        <f t="shared" ref="D33:D35" si="6">+B33+C33</f>
        <v>0</v>
      </c>
      <c r="E33" s="40">
        <v>0</v>
      </c>
      <c r="F33" s="40">
        <v>0</v>
      </c>
      <c r="G33" s="40">
        <f t="shared" si="5"/>
        <v>0</v>
      </c>
    </row>
    <row r="34" spans="1:7" ht="16.5" customHeight="1" x14ac:dyDescent="0.25">
      <c r="A34" s="39" t="s">
        <v>26</v>
      </c>
      <c r="B34" s="40">
        <v>0</v>
      </c>
      <c r="C34" s="40">
        <f>C11</f>
        <v>10666560.34</v>
      </c>
      <c r="D34" s="40">
        <f t="shared" si="6"/>
        <v>10666560.34</v>
      </c>
      <c r="E34" s="40">
        <f>E11</f>
        <v>1026301.17</v>
      </c>
      <c r="F34" s="40">
        <f>F11</f>
        <v>1026301.17</v>
      </c>
      <c r="G34" s="40">
        <f t="shared" si="5"/>
        <v>1026301.17</v>
      </c>
    </row>
    <row r="35" spans="1:7" ht="25.5" x14ac:dyDescent="0.25">
      <c r="A35" s="39" t="s">
        <v>17</v>
      </c>
      <c r="B35" s="40">
        <v>0</v>
      </c>
      <c r="C35" s="40">
        <f>C13</f>
        <v>37049502.149999999</v>
      </c>
      <c r="D35" s="40">
        <f t="shared" si="6"/>
        <v>37049502.149999999</v>
      </c>
      <c r="E35" s="40">
        <f>E13</f>
        <v>37049502.149999999</v>
      </c>
      <c r="F35" s="40">
        <f>F13</f>
        <v>37049502.149999999</v>
      </c>
      <c r="G35" s="40">
        <f t="shared" si="5"/>
        <v>37049502.149999999</v>
      </c>
    </row>
    <row r="36" spans="1:7" x14ac:dyDescent="0.25">
      <c r="A36" s="43"/>
      <c r="B36" s="40"/>
      <c r="C36" s="40"/>
      <c r="D36" s="40"/>
      <c r="E36" s="40"/>
      <c r="F36" s="40"/>
      <c r="G36" s="40"/>
    </row>
    <row r="37" spans="1:7" x14ac:dyDescent="0.25">
      <c r="A37" s="44" t="s">
        <v>27</v>
      </c>
      <c r="B37" s="42">
        <f>+B38</f>
        <v>0</v>
      </c>
      <c r="C37" s="42">
        <f>+C38</f>
        <v>0</v>
      </c>
      <c r="D37" s="42">
        <f>+B37+C37</f>
        <v>0</v>
      </c>
      <c r="E37" s="42">
        <f>+E38</f>
        <v>0</v>
      </c>
      <c r="F37" s="42">
        <f>+F38</f>
        <v>0</v>
      </c>
      <c r="G37" s="42">
        <f>+F37-B37</f>
        <v>0</v>
      </c>
    </row>
    <row r="38" spans="1:7" x14ac:dyDescent="0.25">
      <c r="A38" s="39" t="s">
        <v>18</v>
      </c>
      <c r="B38" s="40">
        <v>0</v>
      </c>
      <c r="C38" s="40">
        <v>0</v>
      </c>
      <c r="D38" s="40">
        <f>+B38+C38</f>
        <v>0</v>
      </c>
      <c r="E38" s="40">
        <v>0</v>
      </c>
      <c r="F38" s="40">
        <v>0</v>
      </c>
      <c r="G38" s="40">
        <f>+F38-B38</f>
        <v>0</v>
      </c>
    </row>
    <row r="39" spans="1:7" x14ac:dyDescent="0.25">
      <c r="A39" s="45"/>
      <c r="B39" s="46"/>
      <c r="C39" s="46"/>
      <c r="D39" s="46"/>
      <c r="E39" s="46"/>
      <c r="F39" s="46"/>
      <c r="G39" s="46"/>
    </row>
    <row r="40" spans="1:7" x14ac:dyDescent="0.25">
      <c r="A40" s="47" t="s">
        <v>19</v>
      </c>
      <c r="B40" s="22">
        <f>+B21+B31+B37</f>
        <v>0</v>
      </c>
      <c r="C40" s="22">
        <f>+C21+C31+C37</f>
        <v>47716062.489999995</v>
      </c>
      <c r="D40" s="22">
        <f>+B40+C40</f>
        <v>47716062.489999995</v>
      </c>
      <c r="E40" s="22">
        <f>+E21+E31+E37</f>
        <v>38075803.32</v>
      </c>
      <c r="F40" s="22">
        <f>+F21+F31+F37</f>
        <v>38075803.32</v>
      </c>
      <c r="G40" s="22">
        <f>+G21+G31+G37</f>
        <v>38075803.32</v>
      </c>
    </row>
    <row r="41" spans="1:7" x14ac:dyDescent="0.25">
      <c r="A41" s="48"/>
      <c r="B41" s="26"/>
      <c r="C41" s="26"/>
      <c r="D41" s="26"/>
      <c r="E41" s="28" t="s">
        <v>20</v>
      </c>
      <c r="F41" s="49"/>
      <c r="G41" s="30">
        <f>IF(G40&gt;0,G40,0)</f>
        <v>38075803.32</v>
      </c>
    </row>
    <row r="42" spans="1:7" ht="27" x14ac:dyDescent="0.25">
      <c r="A42" s="59" t="s">
        <v>44</v>
      </c>
    </row>
    <row r="43" spans="1:7" ht="14.25" x14ac:dyDescent="0.25">
      <c r="A43" s="1" t="s">
        <v>29</v>
      </c>
    </row>
    <row r="44" spans="1:7" ht="30" customHeight="1" x14ac:dyDescent="0.25">
      <c r="A44" s="97" t="s">
        <v>45</v>
      </c>
      <c r="B44" s="97"/>
      <c r="C44" s="97"/>
      <c r="D44" s="97"/>
      <c r="E44" s="97"/>
      <c r="F44" s="97"/>
      <c r="G44" s="97"/>
    </row>
    <row r="45" spans="1:7" x14ac:dyDescent="0.25">
      <c r="A45" s="98" t="s">
        <v>31</v>
      </c>
      <c r="B45" s="98"/>
      <c r="C45" s="98"/>
      <c r="D45" s="98"/>
      <c r="E45" s="98"/>
      <c r="F45" s="98"/>
      <c r="G45" s="98"/>
    </row>
    <row r="46" spans="1:7" ht="13.5" customHeight="1" x14ac:dyDescent="0.25"/>
    <row r="49" spans="1:7" x14ac:dyDescent="0.25">
      <c r="A49" s="1" t="str">
        <f>[11]Hoja2!A1</f>
        <v>Ing. Marisol Suárez Correa</v>
      </c>
      <c r="C49" s="1" t="str">
        <f>[11]Hoja2!C1</f>
        <v xml:space="preserve">C.P. Juan  Lara Centeno </v>
      </c>
    </row>
    <row r="50" spans="1:7" x14ac:dyDescent="0.25">
      <c r="A50" s="1" t="str">
        <f>[11]Hoja2!A2</f>
        <v>Presidenta Suplente del Comité</v>
      </c>
      <c r="C50" s="1" t="str">
        <f>[11]Hoja2!C2</f>
        <v xml:space="preserve">Dirección de Control y Seguimiento de Fideicomisos </v>
      </c>
    </row>
    <row r="57" spans="1:7" x14ac:dyDescent="0.25">
      <c r="C57" s="51">
        <f>+C40+'EAI COMPLEMENTARIO '!D8</f>
        <v>115483388.63</v>
      </c>
      <c r="D57" s="51">
        <f>+D40+'EAI COMPLEMENTARIO '!E8</f>
        <v>115483388.63</v>
      </c>
      <c r="E57" s="51">
        <f>+E40+'EAI COMPLEMENTARIO '!F8</f>
        <v>105843129.46000001</v>
      </c>
      <c r="F57" s="51">
        <f>+F40+'EAI COMPLEMENTARIO '!G8</f>
        <v>105843129.46000001</v>
      </c>
      <c r="G57" s="51">
        <f>+G40+'EAI COMPLEMENTARIO '!H8</f>
        <v>105843129.46000001</v>
      </c>
    </row>
    <row r="58" spans="1:7" x14ac:dyDescent="0.25">
      <c r="C58" s="51">
        <f>+C57-EAI!C38</f>
        <v>0</v>
      </c>
      <c r="D58" s="51">
        <f>+D57-EAI!D38</f>
        <v>0</v>
      </c>
      <c r="E58" s="51">
        <f>+E57-EAI!E38</f>
        <v>0</v>
      </c>
      <c r="F58" s="51">
        <f>+F57-EAI!F38</f>
        <v>0</v>
      </c>
      <c r="G58" s="51">
        <f>+G57-EAI!G38</f>
        <v>0</v>
      </c>
    </row>
    <row r="65" spans="2:7" x14ac:dyDescent="0.25">
      <c r="B65" s="51"/>
      <c r="C65" s="51"/>
      <c r="D65" s="51"/>
      <c r="E65" s="51"/>
      <c r="F65" s="51"/>
      <c r="G65" s="51"/>
    </row>
  </sheetData>
  <mergeCells count="7">
    <mergeCell ref="A45:G45"/>
    <mergeCell ref="A1:G1"/>
    <mergeCell ref="B2:F2"/>
    <mergeCell ref="G2:G3"/>
    <mergeCell ref="B18:F18"/>
    <mergeCell ref="G18:G19"/>
    <mergeCell ref="A44:G44"/>
  </mergeCells>
  <pageMargins left="0.70866141732283472" right="0.70866141732283472" top="0" bottom="0" header="0.31496062992125984" footer="0.23622047244094491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7"/>
  <sheetViews>
    <sheetView showGridLines="0" tabSelected="1" zoomScaleNormal="100" workbookViewId="0">
      <selection activeCell="E28" sqref="E28"/>
    </sheetView>
  </sheetViews>
  <sheetFormatPr baseColWidth="10" defaultColWidth="10.28515625" defaultRowHeight="12.75" x14ac:dyDescent="0.25"/>
  <cols>
    <col min="1" max="1" width="1.5703125" style="62" customWidth="1"/>
    <col min="2" max="2" width="54.28515625" style="62" customWidth="1"/>
    <col min="3" max="3" width="15.28515625" style="62" customWidth="1"/>
    <col min="4" max="4" width="17" style="62" customWidth="1"/>
    <col min="5" max="6" width="15.28515625" style="62" customWidth="1"/>
    <col min="7" max="7" width="16.140625" style="62" customWidth="1"/>
    <col min="8" max="8" width="15.28515625" style="62" customWidth="1"/>
    <col min="9" max="16384" width="10.28515625" style="62"/>
  </cols>
  <sheetData>
    <row r="1" spans="1:9" s="60" customFormat="1" ht="56.25" customHeight="1" x14ac:dyDescent="0.25">
      <c r="A1" s="99" t="s">
        <v>46</v>
      </c>
      <c r="B1" s="100"/>
      <c r="C1" s="100"/>
      <c r="D1" s="100"/>
      <c r="E1" s="100"/>
      <c r="F1" s="100"/>
      <c r="G1" s="100"/>
      <c r="H1" s="101"/>
    </row>
    <row r="2" spans="1:9" x14ac:dyDescent="0.25">
      <c r="A2" s="102" t="s">
        <v>42</v>
      </c>
      <c r="B2" s="103"/>
      <c r="C2" s="100" t="s">
        <v>33</v>
      </c>
      <c r="D2" s="100"/>
      <c r="E2" s="100"/>
      <c r="F2" s="100"/>
      <c r="G2" s="100"/>
      <c r="H2" s="108" t="s">
        <v>2</v>
      </c>
      <c r="I2" s="61" t="s">
        <v>47</v>
      </c>
    </row>
    <row r="3" spans="1:9" ht="27" customHeight="1" x14ac:dyDescent="0.25">
      <c r="A3" s="104"/>
      <c r="B3" s="105"/>
      <c r="C3" s="63" t="s">
        <v>4</v>
      </c>
      <c r="D3" s="64" t="s">
        <v>35</v>
      </c>
      <c r="E3" s="64" t="s">
        <v>6</v>
      </c>
      <c r="F3" s="64" t="s">
        <v>7</v>
      </c>
      <c r="G3" s="65" t="s">
        <v>8</v>
      </c>
      <c r="H3" s="109"/>
      <c r="I3" s="61" t="s">
        <v>47</v>
      </c>
    </row>
    <row r="4" spans="1:9" x14ac:dyDescent="0.25">
      <c r="A4" s="106"/>
      <c r="B4" s="107"/>
      <c r="C4" s="66" t="s">
        <v>36</v>
      </c>
      <c r="D4" s="67" t="s">
        <v>37</v>
      </c>
      <c r="E4" s="67" t="s">
        <v>38</v>
      </c>
      <c r="F4" s="67" t="s">
        <v>39</v>
      </c>
      <c r="G4" s="67" t="s">
        <v>40</v>
      </c>
      <c r="H4" s="67" t="s">
        <v>41</v>
      </c>
      <c r="I4" s="61" t="s">
        <v>47</v>
      </c>
    </row>
    <row r="5" spans="1:9" ht="60" customHeight="1" x14ac:dyDescent="0.25">
      <c r="A5" s="110" t="s">
        <v>48</v>
      </c>
      <c r="B5" s="111"/>
      <c r="C5" s="68">
        <f>+C6</f>
        <v>0</v>
      </c>
      <c r="D5" s="69">
        <f t="shared" ref="D5:H5" si="0">+D6</f>
        <v>67767326.140000001</v>
      </c>
      <c r="E5" s="69">
        <f t="shared" si="0"/>
        <v>67767326.140000001</v>
      </c>
      <c r="F5" s="69">
        <f t="shared" si="0"/>
        <v>67767326.140000001</v>
      </c>
      <c r="G5" s="69">
        <f t="shared" si="0"/>
        <v>67767326.140000001</v>
      </c>
      <c r="H5" s="69">
        <f t="shared" si="0"/>
        <v>67767326.140000001</v>
      </c>
      <c r="I5" s="61" t="s">
        <v>47</v>
      </c>
    </row>
    <row r="6" spans="1:9" ht="48" customHeight="1" x14ac:dyDescent="0.25">
      <c r="A6" s="70"/>
      <c r="B6" s="71" t="s">
        <v>24</v>
      </c>
      <c r="C6" s="72">
        <v>0</v>
      </c>
      <c r="D6" s="14">
        <f>65274562+2621313-128548.86</f>
        <v>67767326.140000001</v>
      </c>
      <c r="E6" s="72">
        <f>+C6+D6</f>
        <v>67767326.140000001</v>
      </c>
      <c r="F6" s="14">
        <f>65274562+2621313-128548.86</f>
        <v>67767326.140000001</v>
      </c>
      <c r="G6" s="72">
        <f>EAI!F11</f>
        <v>67767326.140000001</v>
      </c>
      <c r="H6" s="72">
        <f>+G6-C6</f>
        <v>67767326.140000001</v>
      </c>
      <c r="I6" s="61" t="s">
        <v>49</v>
      </c>
    </row>
    <row r="7" spans="1:9" x14ac:dyDescent="0.25">
      <c r="A7" s="70"/>
      <c r="B7" s="71"/>
      <c r="C7" s="73"/>
      <c r="D7" s="73"/>
      <c r="E7" s="73"/>
      <c r="F7" s="73"/>
      <c r="G7" s="73"/>
      <c r="H7" s="73"/>
      <c r="I7" s="61" t="s">
        <v>47</v>
      </c>
    </row>
    <row r="8" spans="1:9" x14ac:dyDescent="0.25">
      <c r="A8" s="74"/>
      <c r="B8" s="75" t="s">
        <v>19</v>
      </c>
      <c r="C8" s="76">
        <f>+C5</f>
        <v>0</v>
      </c>
      <c r="D8" s="77">
        <f t="shared" ref="D8:H8" si="1">+D5</f>
        <v>67767326.140000001</v>
      </c>
      <c r="E8" s="77">
        <f t="shared" si="1"/>
        <v>67767326.140000001</v>
      </c>
      <c r="F8" s="77">
        <f t="shared" si="1"/>
        <v>67767326.140000001</v>
      </c>
      <c r="G8" s="77">
        <f t="shared" si="1"/>
        <v>67767326.140000001</v>
      </c>
      <c r="H8" s="77">
        <f t="shared" si="1"/>
        <v>67767326.140000001</v>
      </c>
      <c r="I8" s="61" t="s">
        <v>47</v>
      </c>
    </row>
    <row r="9" spans="1:9" x14ac:dyDescent="0.25">
      <c r="A9" s="78"/>
      <c r="B9" s="79"/>
      <c r="C9" s="80"/>
      <c r="D9" s="77"/>
      <c r="E9" s="77"/>
      <c r="F9" s="77" t="s">
        <v>20</v>
      </c>
      <c r="G9" s="77"/>
      <c r="H9" s="77"/>
      <c r="I9" s="61" t="s">
        <v>47</v>
      </c>
    </row>
    <row r="10" spans="1:9" x14ac:dyDescent="0.2">
      <c r="B10" s="81" t="s">
        <v>50</v>
      </c>
    </row>
    <row r="11" spans="1:9" x14ac:dyDescent="0.25">
      <c r="B11" s="82"/>
    </row>
    <row r="13" spans="1:9" ht="30.75" customHeight="1" x14ac:dyDescent="0.25">
      <c r="B13" s="112"/>
      <c r="C13" s="112"/>
      <c r="D13" s="112"/>
      <c r="E13" s="112"/>
      <c r="F13" s="112"/>
      <c r="G13" s="112"/>
      <c r="H13" s="112"/>
    </row>
    <row r="16" spans="1:9" x14ac:dyDescent="0.25">
      <c r="B16" s="1" t="str">
        <f>[11]Hoja2!A1</f>
        <v>Ing. Marisol Suárez Correa</v>
      </c>
      <c r="D16" s="1" t="str">
        <f>[11]Hoja2!C1</f>
        <v xml:space="preserve">C.P. Juan  Lara Centeno </v>
      </c>
      <c r="E16" s="1"/>
    </row>
    <row r="17" spans="2:5" x14ac:dyDescent="0.25">
      <c r="B17" s="1" t="str">
        <f>[11]Hoja2!A2</f>
        <v>Presidenta Suplente del Comité</v>
      </c>
      <c r="D17" s="1" t="str">
        <f>[11]Hoja2!C2</f>
        <v xml:space="preserve">Dirección de Control y Seguimiento de Fideicomisos </v>
      </c>
      <c r="E17" s="1"/>
    </row>
  </sheetData>
  <sheetProtection formatCells="0" formatColumns="0" formatRows="0" insertRows="0" autoFilter="0"/>
  <mergeCells count="6">
    <mergeCell ref="B13:H13"/>
    <mergeCell ref="A1:H1"/>
    <mergeCell ref="A2:B4"/>
    <mergeCell ref="C2:G2"/>
    <mergeCell ref="H2:H3"/>
    <mergeCell ref="A5:B5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EAI</vt:lpstr>
      <vt:lpstr>EAI_(2)</vt:lpstr>
      <vt:lpstr>EAI COMPLEMENTARIO </vt:lpstr>
      <vt:lpstr>EAI!Área_de_impresión</vt:lpstr>
      <vt:lpstr>'EAI COMPLEMENTARIO '!Área_de_impresión</vt:lpstr>
      <vt:lpstr>'EAI_(2)'!Área_de_impresión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2026-01-19T17:30:42Z</dcterms:created>
  <dcterms:modified xsi:type="dcterms:W3CDTF">2026-01-19T17:32:47Z</dcterms:modified>
</cp:coreProperties>
</file>