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CSF!$A$1:$C$65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65" i="1"/>
  <c r="A65"/>
  <c r="B64"/>
  <c r="A64"/>
  <c r="C54"/>
  <c r="C52"/>
  <c r="C51"/>
  <c r="C50" s="1"/>
  <c r="C43" s="1"/>
  <c r="B50"/>
  <c r="B26"/>
  <c r="B25" s="1"/>
  <c r="B24" s="1"/>
  <c r="C25"/>
  <c r="C24"/>
  <c r="B19"/>
  <c r="C16"/>
  <c r="C13"/>
  <c r="B13"/>
  <c r="C5"/>
  <c r="C4"/>
  <c r="B4"/>
  <c r="B3" s="1"/>
  <c r="C3"/>
  <c r="F3" s="1"/>
  <c r="E3" l="1"/>
  <c r="G3" s="1"/>
</calcChain>
</file>

<file path=xl/sharedStrings.xml><?xml version="1.0" encoding="utf-8"?>
<sst xmlns="http://schemas.openxmlformats.org/spreadsheetml/2006/main" count="55" uniqueCount="55">
  <si>
    <t xml:space="preserve">
Fideicomiso de  Alianza Para el Campo en Guanajuato &lt;&lt;ALCAMPO &gt;&gt;
Estado de Cambios en la Situación Financiera
Del 01 de enero al 31 de Marzo de 2025 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</si>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</sst>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8" fillId="0" borderId="0"/>
    <xf numFmtId="165" fontId="21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4" fillId="34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15" applyNumberFormat="0" applyAlignment="0" applyProtection="0"/>
    <xf numFmtId="0" fontId="11" fillId="6" borderId="4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5" fillId="35" borderId="15" applyNumberFormat="0" applyAlignment="0" applyProtection="0"/>
    <xf numFmtId="0" fontId="26" fillId="36" borderId="16" applyNumberFormat="0" applyAlignment="0" applyProtection="0"/>
    <xf numFmtId="0" fontId="13" fillId="7" borderId="7" applyNumberFormat="0" applyAlignment="0" applyProtection="0"/>
    <xf numFmtId="0" fontId="27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9" fillId="37" borderId="15" applyNumberFormat="0" applyAlignment="0" applyProtection="0"/>
    <xf numFmtId="0" fontId="9" fillId="5" borderId="4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0" fontId="29" fillId="37" borderId="15" applyNumberFormat="0" applyAlignment="0" applyProtection="0"/>
    <xf numFmtId="167" fontId="1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30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35" borderId="19" applyNumberFormat="0" applyAlignment="0" applyProtection="0"/>
    <xf numFmtId="0" fontId="10" fillId="6" borderId="5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0" fontId="43" fillId="35" borderId="19" applyNumberFormat="0" applyAlignment="0" applyProtection="0"/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5" fillId="41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7" fillId="42" borderId="20" applyNumberFormat="0" applyProtection="0">
      <alignment horizontal="center" vertical="center" wrapText="1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6" fillId="40" borderId="20" applyNumberFormat="0" applyProtection="0">
      <alignment vertical="center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8" fillId="41" borderId="20" applyNumberFormat="0" applyProtection="0">
      <alignment horizontal="left" vertical="center" wrapTex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4" fontId="44" fillId="40" borderId="20" applyNumberFormat="0" applyProtection="0">
      <alignment horizontal="left" vertical="center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0" fontId="44" fillId="40" borderId="20" applyNumberFormat="0" applyProtection="0">
      <alignment horizontal="left" vertical="top" indent="1"/>
    </xf>
    <xf numFmtId="4" fontId="44" fillId="43" borderId="0" applyNumberFormat="0" applyProtection="0">
      <alignment horizontal="left" vertical="center" indent="1"/>
    </xf>
    <xf numFmtId="4" fontId="44" fillId="43" borderId="0" applyNumberFormat="0" applyProtection="0">
      <alignment horizontal="left" vertical="center" indent="1"/>
    </xf>
    <xf numFmtId="4" fontId="49" fillId="44" borderId="0" applyNumberFormat="0" applyProtection="0">
      <alignment horizontal="left" vertical="center" wrapText="1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1" fillId="46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5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1" fillId="48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7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1" fillId="50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49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1" fillId="52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1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1" fillId="54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53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1" fillId="55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41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1" fillId="57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6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1" fillId="59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58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1" fillId="61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50" fillId="60" borderId="20" applyNumberFormat="0" applyProtection="0">
      <alignment horizontal="right" vertical="center"/>
    </xf>
    <xf numFmtId="4" fontId="44" fillId="62" borderId="21" applyNumberFormat="0" applyProtection="0">
      <alignment horizontal="left" vertical="center" indent="1"/>
    </xf>
    <xf numFmtId="4" fontId="44" fillId="62" borderId="21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2" fillId="62" borderId="18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2" fillId="64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3" fillId="65" borderId="0" applyNumberFormat="0" applyProtection="0">
      <alignment horizontal="left" vertical="center" indent="1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1" fillId="66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43" borderId="20" applyNumberFormat="0" applyProtection="0">
      <alignment horizontal="right" vertical="center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50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0" fontId="18" fillId="44" borderId="13" applyNumberFormat="0">
      <protection locked="0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1" fillId="69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0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5" fillId="69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4" fillId="68" borderId="22" applyNumberFormat="0" applyProtection="0">
      <alignment vertical="center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3" fillId="66" borderId="23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4" fontId="50" fillId="68" borderId="22" applyNumberFormat="0" applyProtection="0">
      <alignment horizontal="left" vertical="center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0" fontId="50" fillId="68" borderId="22" applyNumberFormat="0" applyProtection="0">
      <alignment horizontal="left" vertical="top" indent="1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6" fillId="44" borderId="24" applyNumberFormat="0" applyProtection="0">
      <alignment horizontal="center" vertical="center" wrapText="1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0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5" fillId="69" borderId="22" applyNumberFormat="0" applyProtection="0">
      <alignment horizontal="center" vertical="center" wrapText="1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4" fillId="63" borderId="22" applyNumberFormat="0" applyProtection="0">
      <alignment horizontal="right" vertical="center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7" fillId="70" borderId="24" applyNumberFormat="0" applyProtection="0">
      <alignment horizontal="left" vertical="center" wrapTex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4" fontId="50" fillId="43" borderId="22" applyNumberFormat="0" applyProtection="0">
      <alignment horizontal="left" vertical="center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0" fontId="50" fillId="43" borderId="22" applyNumberFormat="0" applyProtection="0">
      <alignment horizontal="left" vertical="top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8" fillId="71" borderId="0" applyNumberFormat="0" applyProtection="0">
      <alignment horizontal="left" vertical="center" indent="1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4" fontId="59" fillId="63" borderId="22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5" fillId="0" borderId="26" applyNumberFormat="0" applyFill="0" applyAlignment="0" applyProtection="0"/>
    <xf numFmtId="0" fontId="4" fillId="0" borderId="2" applyNumberFormat="0" applyFill="0" applyAlignment="0" applyProtection="0"/>
    <xf numFmtId="0" fontId="28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66" fillId="0" borderId="2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16" fillId="0" borderId="9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  <xf numFmtId="0" fontId="30" fillId="0" borderId="28" applyNumberFormat="0" applyFill="0" applyAlignment="0" applyProtection="0"/>
  </cellStyleXfs>
  <cellXfs count="27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0" xfId="2" applyAlignment="1" applyProtection="1">
      <alignment vertical="top"/>
      <protection locked="0"/>
    </xf>
    <xf numFmtId="0" fontId="20" fillId="0" borderId="0" xfId="2" applyFont="1" applyAlignment="1" applyProtection="1">
      <alignment vertical="top"/>
      <protection locked="0"/>
    </xf>
    <xf numFmtId="0" fontId="19" fillId="33" borderId="10" xfId="2" applyFont="1" applyFill="1" applyBorder="1" applyAlignment="1">
      <alignment horizontal="center" vertical="center"/>
    </xf>
    <xf numFmtId="0" fontId="19" fillId="33" borderId="13" xfId="2" applyFont="1" applyFill="1" applyBorder="1" applyAlignment="1">
      <alignment horizontal="center" vertical="center"/>
    </xf>
    <xf numFmtId="0" fontId="18" fillId="0" borderId="0" xfId="2" applyAlignment="1" applyProtection="1">
      <alignment horizontal="center" vertical="top"/>
      <protection locked="0"/>
    </xf>
    <xf numFmtId="0" fontId="20" fillId="0" borderId="0" xfId="2" applyFont="1" applyAlignment="1" applyProtection="1">
      <alignment horizontal="center" vertical="top"/>
      <protection locked="0"/>
    </xf>
    <xf numFmtId="0" fontId="19" fillId="0" borderId="13" xfId="2" applyFont="1" applyBorder="1" applyAlignment="1">
      <alignment vertical="center" wrapText="1"/>
    </xf>
    <xf numFmtId="164" fontId="19" fillId="0" borderId="13" xfId="1" applyNumberFormat="1" applyFont="1" applyFill="1" applyBorder="1" applyAlignment="1" applyProtection="1">
      <alignment vertical="top" wrapText="1"/>
    </xf>
    <xf numFmtId="164" fontId="20" fillId="0" borderId="0" xfId="2" applyNumberFormat="1" applyFont="1" applyAlignment="1" applyProtection="1">
      <alignment horizontal="center" vertical="top"/>
      <protection locked="0"/>
    </xf>
    <xf numFmtId="0" fontId="22" fillId="0" borderId="13" xfId="2" applyFont="1" applyBorder="1" applyAlignment="1">
      <alignment vertical="center" wrapText="1"/>
    </xf>
    <xf numFmtId="0" fontId="19" fillId="0" borderId="0" xfId="2" applyFont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0" fontId="18" fillId="0" borderId="13" xfId="2" applyBorder="1" applyAlignment="1">
      <alignment horizontal="left" vertical="center" wrapText="1"/>
    </xf>
    <xf numFmtId="164" fontId="18" fillId="0" borderId="13" xfId="1" applyNumberFormat="1" applyFont="1" applyBorder="1" applyAlignment="1" applyProtection="1">
      <alignment vertical="top" wrapText="1"/>
      <protection locked="0"/>
    </xf>
    <xf numFmtId="164" fontId="18" fillId="0" borderId="13" xfId="1" applyNumberFormat="1" applyFont="1" applyFill="1" applyBorder="1" applyAlignment="1" applyProtection="1">
      <alignment vertical="top" wrapText="1"/>
      <protection locked="0"/>
    </xf>
    <xf numFmtId="164" fontId="18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>
      <alignment vertical="center" wrapText="1"/>
    </xf>
    <xf numFmtId="164" fontId="19" fillId="0" borderId="13" xfId="1" applyNumberFormat="1" applyFont="1" applyFill="1" applyBorder="1" applyAlignment="1" applyProtection="1">
      <alignment vertical="top" wrapText="1"/>
      <protection locked="0"/>
    </xf>
    <xf numFmtId="164" fontId="20" fillId="0" borderId="13" xfId="1" applyNumberFormat="1" applyFont="1" applyFill="1" applyBorder="1" applyAlignment="1" applyProtection="1">
      <alignment vertical="top" wrapText="1"/>
      <protection locked="0"/>
    </xf>
    <xf numFmtId="0" fontId="18" fillId="0" borderId="14" xfId="2" applyBorder="1" applyAlignment="1">
      <alignment horizontal="left" vertical="center" wrapText="1"/>
    </xf>
    <xf numFmtId="0" fontId="18" fillId="0" borderId="0" xfId="2" applyAlignment="1">
      <alignment horizontal="left" vertical="center" wrapText="1"/>
    </xf>
    <xf numFmtId="0" fontId="18" fillId="0" borderId="0" xfId="2" applyAlignment="1" applyProtection="1">
      <alignment vertical="top" wrapText="1"/>
      <protection locked="0"/>
    </xf>
    <xf numFmtId="4" fontId="18" fillId="0" borderId="0" xfId="2" applyNumberFormat="1" applyAlignment="1" applyProtection="1">
      <alignment vertical="top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>
        <row r="5">
          <cell r="B5">
            <v>12288663.09</v>
          </cell>
          <cell r="C5">
            <v>8278984.5599999996</v>
          </cell>
          <cell r="E5">
            <v>1.66</v>
          </cell>
          <cell r="F5">
            <v>292093.44</v>
          </cell>
        </row>
        <row r="19">
          <cell r="B19">
            <v>26074272.109999999</v>
          </cell>
          <cell r="C19">
            <v>26074272.109999999</v>
          </cell>
        </row>
        <row r="21">
          <cell r="B21">
            <v>-25124921.680000003</v>
          </cell>
          <cell r="C21">
            <v>-25007834.530000001</v>
          </cell>
        </row>
        <row r="36">
          <cell r="E36">
            <v>181315.11</v>
          </cell>
          <cell r="F36">
            <v>413566.30000001192</v>
          </cell>
        </row>
        <row r="37">
          <cell r="E37">
            <v>13056696.75</v>
          </cell>
          <cell r="F37">
            <v>8639762.4000000004</v>
          </cell>
        </row>
        <row r="40">
          <cell r="E4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G65"/>
  <sheetViews>
    <sheetView tabSelected="1" workbookViewId="0">
      <selection activeCell="K22" sqref="K22"/>
    </sheetView>
  </sheetViews>
  <sheetFormatPr baseColWidth="10" defaultColWidth="10.28515625" defaultRowHeight="12.75"/>
  <cols>
    <col min="1" max="1" width="72.85546875" style="25" customWidth="1"/>
    <col min="2" max="2" width="18.42578125" style="25" customWidth="1"/>
    <col min="3" max="3" width="22" style="26" customWidth="1"/>
    <col min="4" max="4" width="1.42578125" style="4" customWidth="1"/>
    <col min="5" max="5" width="0" style="5" hidden="1" customWidth="1"/>
    <col min="6" max="6" width="11.28515625" style="5" hidden="1" customWidth="1"/>
    <col min="7" max="7" width="0" style="5" hidden="1" customWidth="1"/>
    <col min="8" max="8" width="0" style="4" hidden="1" customWidth="1"/>
    <col min="9" max="16384" width="10.28515625" style="4"/>
  </cols>
  <sheetData>
    <row r="1" spans="1:7" ht="74.25" customHeight="1">
      <c r="A1" s="1" t="s">
        <v>0</v>
      </c>
      <c r="B1" s="2"/>
      <c r="C1" s="3"/>
    </row>
    <row r="2" spans="1:7" s="8" customFormat="1">
      <c r="A2" s="6" t="s">
        <v>1</v>
      </c>
      <c r="B2" s="7" t="s">
        <v>2</v>
      </c>
      <c r="C2" s="7" t="s">
        <v>3</v>
      </c>
      <c r="E2" s="9"/>
      <c r="F2" s="9"/>
      <c r="G2" s="9"/>
    </row>
    <row r="3" spans="1:7" s="8" customFormat="1">
      <c r="A3" s="10" t="s">
        <v>4</v>
      </c>
      <c r="B3" s="11">
        <f>+B4+B13</f>
        <v>117087.15000000224</v>
      </c>
      <c r="C3" s="11">
        <f>+C4+C13</f>
        <v>4009678.5300000003</v>
      </c>
      <c r="E3" s="12">
        <f>+B3+B24</f>
        <v>-175004.62999999779</v>
      </c>
      <c r="F3" s="12">
        <f>+C3+C43</f>
        <v>-175004.62999998732</v>
      </c>
      <c r="G3" s="12">
        <f>+E3-F3</f>
        <v>-1.0477378964424133E-8</v>
      </c>
    </row>
    <row r="4" spans="1:7" s="14" customFormat="1">
      <c r="A4" s="13" t="s">
        <v>5</v>
      </c>
      <c r="B4" s="11">
        <f>+B5</f>
        <v>0</v>
      </c>
      <c r="C4" s="11">
        <f>+C5</f>
        <v>4009678.5300000003</v>
      </c>
      <c r="E4" s="15"/>
      <c r="F4" s="15"/>
      <c r="G4" s="15"/>
    </row>
    <row r="5" spans="1:7">
      <c r="A5" s="16" t="s">
        <v>6</v>
      </c>
      <c r="B5" s="17">
        <v>0</v>
      </c>
      <c r="C5" s="17">
        <f>+'[1]0312_ESF_PEGT_FAC_2402'!B5-'[1]0312_ESF_PEGT_FAC_2402'!C5</f>
        <v>4009678.5300000003</v>
      </c>
    </row>
    <row r="6" spans="1:7">
      <c r="A6" s="16" t="s">
        <v>7</v>
      </c>
      <c r="B6" s="17">
        <v>0</v>
      </c>
      <c r="C6" s="17">
        <v>0</v>
      </c>
    </row>
    <row r="7" spans="1:7">
      <c r="A7" s="16" t="s">
        <v>8</v>
      </c>
      <c r="B7" s="17">
        <v>0</v>
      </c>
      <c r="C7" s="17">
        <v>0</v>
      </c>
    </row>
    <row r="8" spans="1:7">
      <c r="A8" s="16" t="s">
        <v>9</v>
      </c>
      <c r="B8" s="17">
        <v>0</v>
      </c>
      <c r="C8" s="17">
        <v>0</v>
      </c>
    </row>
    <row r="9" spans="1:7">
      <c r="A9" s="16" t="s">
        <v>10</v>
      </c>
      <c r="B9" s="17">
        <v>0</v>
      </c>
      <c r="C9" s="17">
        <v>0</v>
      </c>
    </row>
    <row r="10" spans="1:7">
      <c r="A10" s="16" t="s">
        <v>11</v>
      </c>
      <c r="B10" s="17">
        <v>0</v>
      </c>
      <c r="C10" s="17">
        <v>0</v>
      </c>
    </row>
    <row r="11" spans="1:7">
      <c r="A11" s="16" t="s">
        <v>12</v>
      </c>
      <c r="B11" s="17">
        <v>0</v>
      </c>
      <c r="C11" s="17">
        <v>0</v>
      </c>
    </row>
    <row r="12" spans="1:7">
      <c r="A12" s="16"/>
      <c r="B12" s="18"/>
      <c r="C12" s="18"/>
    </row>
    <row r="13" spans="1:7">
      <c r="A13" s="13" t="s">
        <v>13</v>
      </c>
      <c r="B13" s="11">
        <f>+B19</f>
        <v>117087.15000000224</v>
      </c>
      <c r="C13" s="11">
        <f>+C16</f>
        <v>0</v>
      </c>
    </row>
    <row r="14" spans="1:7">
      <c r="A14" s="16" t="s">
        <v>14</v>
      </c>
      <c r="B14" s="17">
        <v>0</v>
      </c>
      <c r="C14" s="17">
        <v>0</v>
      </c>
    </row>
    <row r="15" spans="1:7">
      <c r="A15" s="16" t="s">
        <v>15</v>
      </c>
      <c r="B15" s="17">
        <v>0</v>
      </c>
      <c r="C15" s="17">
        <v>0</v>
      </c>
    </row>
    <row r="16" spans="1:7">
      <c r="A16" s="16" t="s">
        <v>16</v>
      </c>
      <c r="B16" s="17">
        <v>0</v>
      </c>
      <c r="C16" s="17">
        <f>+'[1]0312_ESF_PEGT_FAC_2402'!B19-'[1]0312_ESF_PEGT_FAC_2402'!C19</f>
        <v>0</v>
      </c>
    </row>
    <row r="17" spans="1:7">
      <c r="A17" s="16" t="s">
        <v>17</v>
      </c>
      <c r="B17" s="17">
        <v>0</v>
      </c>
      <c r="C17" s="17">
        <v>0</v>
      </c>
    </row>
    <row r="18" spans="1:7">
      <c r="A18" s="16" t="s">
        <v>18</v>
      </c>
      <c r="B18" s="17">
        <v>0</v>
      </c>
      <c r="C18" s="17">
        <v>0</v>
      </c>
    </row>
    <row r="19" spans="1:7">
      <c r="A19" s="16" t="s">
        <v>19</v>
      </c>
      <c r="B19" s="19">
        <f>-1*('[1]0312_ESF_PEGT_FAC_2402'!B21-'[1]0312_ESF_PEGT_FAC_2402'!C21)</f>
        <v>117087.15000000224</v>
      </c>
      <c r="C19" s="17">
        <v>0</v>
      </c>
    </row>
    <row r="20" spans="1:7">
      <c r="A20" s="16" t="s">
        <v>20</v>
      </c>
      <c r="B20" s="17">
        <v>0</v>
      </c>
      <c r="C20" s="17">
        <v>0</v>
      </c>
    </row>
    <row r="21" spans="1:7">
      <c r="A21" s="16" t="s">
        <v>21</v>
      </c>
      <c r="B21" s="17">
        <v>0</v>
      </c>
      <c r="C21" s="17">
        <v>0</v>
      </c>
    </row>
    <row r="22" spans="1:7">
      <c r="A22" s="16" t="s">
        <v>22</v>
      </c>
      <c r="B22" s="17">
        <v>0</v>
      </c>
      <c r="C22" s="17">
        <v>0</v>
      </c>
    </row>
    <row r="23" spans="1:7">
      <c r="A23" s="20"/>
      <c r="B23" s="21"/>
      <c r="C23" s="21"/>
    </row>
    <row r="24" spans="1:7" s="14" customFormat="1">
      <c r="A24" s="10" t="s">
        <v>23</v>
      </c>
      <c r="B24" s="11">
        <f>+B25</f>
        <v>-292091.78000000003</v>
      </c>
      <c r="C24" s="11">
        <f>+C25</f>
        <v>0</v>
      </c>
      <c r="E24" s="15"/>
      <c r="F24" s="15"/>
      <c r="G24" s="15"/>
    </row>
    <row r="25" spans="1:7" s="14" customFormat="1">
      <c r="A25" s="13" t="s">
        <v>24</v>
      </c>
      <c r="B25" s="11">
        <f>+B26</f>
        <v>-292091.78000000003</v>
      </c>
      <c r="C25" s="11">
        <f>+C26</f>
        <v>0</v>
      </c>
      <c r="E25" s="15"/>
      <c r="F25" s="15"/>
      <c r="G25" s="15"/>
    </row>
    <row r="26" spans="1:7">
      <c r="A26" s="16" t="s">
        <v>25</v>
      </c>
      <c r="B26" s="17">
        <f>-1*(+'[1]0312_ESF_PEGT_FAC_2402'!F5-'[1]0312_ESF_PEGT_FAC_2402'!E5)</f>
        <v>-292091.78000000003</v>
      </c>
      <c r="C26" s="17">
        <v>0</v>
      </c>
    </row>
    <row r="27" spans="1:7">
      <c r="A27" s="16" t="s">
        <v>26</v>
      </c>
      <c r="B27" s="17">
        <v>0</v>
      </c>
      <c r="C27" s="17">
        <v>0</v>
      </c>
    </row>
    <row r="28" spans="1:7">
      <c r="A28" s="16" t="s">
        <v>27</v>
      </c>
      <c r="B28" s="17">
        <v>0</v>
      </c>
      <c r="C28" s="17">
        <v>0</v>
      </c>
    </row>
    <row r="29" spans="1:7">
      <c r="A29" s="16" t="s">
        <v>28</v>
      </c>
      <c r="B29" s="17">
        <v>0</v>
      </c>
      <c r="C29" s="17">
        <v>0</v>
      </c>
    </row>
    <row r="30" spans="1:7">
      <c r="A30" s="16" t="s">
        <v>29</v>
      </c>
      <c r="B30" s="17">
        <v>0</v>
      </c>
      <c r="C30" s="17">
        <v>0</v>
      </c>
    </row>
    <row r="31" spans="1:7">
      <c r="A31" s="16" t="s">
        <v>30</v>
      </c>
      <c r="B31" s="17">
        <v>0</v>
      </c>
      <c r="C31" s="17">
        <v>0</v>
      </c>
    </row>
    <row r="32" spans="1:7">
      <c r="A32" s="16" t="s">
        <v>31</v>
      </c>
      <c r="B32" s="17">
        <v>0</v>
      </c>
      <c r="C32" s="17">
        <v>0</v>
      </c>
    </row>
    <row r="33" spans="1:7">
      <c r="A33" s="16" t="s">
        <v>32</v>
      </c>
      <c r="B33" s="17">
        <v>0</v>
      </c>
      <c r="C33" s="17">
        <v>0</v>
      </c>
    </row>
    <row r="34" spans="1:7">
      <c r="A34" s="16"/>
      <c r="B34" s="18"/>
      <c r="C34" s="18"/>
    </row>
    <row r="35" spans="1:7">
      <c r="A35" s="13" t="s">
        <v>33</v>
      </c>
      <c r="B35" s="11">
        <v>0</v>
      </c>
      <c r="C35" s="11">
        <v>0</v>
      </c>
    </row>
    <row r="36" spans="1:7">
      <c r="A36" s="16" t="s">
        <v>34</v>
      </c>
      <c r="B36" s="17">
        <v>0</v>
      </c>
      <c r="C36" s="17">
        <v>0</v>
      </c>
    </row>
    <row r="37" spans="1:7">
      <c r="A37" s="16" t="s">
        <v>35</v>
      </c>
      <c r="B37" s="17">
        <v>0</v>
      </c>
      <c r="C37" s="17">
        <v>0</v>
      </c>
    </row>
    <row r="38" spans="1:7">
      <c r="A38" s="16" t="s">
        <v>36</v>
      </c>
      <c r="B38" s="17">
        <v>0</v>
      </c>
      <c r="C38" s="17">
        <v>0</v>
      </c>
    </row>
    <row r="39" spans="1:7">
      <c r="A39" s="16" t="s">
        <v>37</v>
      </c>
      <c r="B39" s="17">
        <v>0</v>
      </c>
      <c r="C39" s="17">
        <v>0</v>
      </c>
    </row>
    <row r="40" spans="1:7">
      <c r="A40" s="16" t="s">
        <v>38</v>
      </c>
      <c r="B40" s="17">
        <v>0</v>
      </c>
      <c r="C40" s="17">
        <v>0</v>
      </c>
    </row>
    <row r="41" spans="1:7">
      <c r="A41" s="16" t="s">
        <v>39</v>
      </c>
      <c r="B41" s="17">
        <v>0</v>
      </c>
      <c r="C41" s="17">
        <v>0</v>
      </c>
    </row>
    <row r="42" spans="1:7">
      <c r="A42" s="16"/>
      <c r="B42" s="18"/>
      <c r="C42" s="18"/>
    </row>
    <row r="43" spans="1:7">
      <c r="A43" s="10" t="s">
        <v>40</v>
      </c>
      <c r="B43" s="11">
        <v>0</v>
      </c>
      <c r="C43" s="11">
        <f>+C50</f>
        <v>-4184683.1599999876</v>
      </c>
    </row>
    <row r="44" spans="1:7" s="14" customFormat="1">
      <c r="A44" s="10"/>
      <c r="B44" s="11"/>
      <c r="C44" s="11"/>
      <c r="E44" s="15"/>
      <c r="F44" s="15"/>
      <c r="G44" s="15"/>
    </row>
    <row r="45" spans="1:7" s="14" customFormat="1">
      <c r="A45" s="13" t="s">
        <v>41</v>
      </c>
      <c r="B45" s="11">
        <v>0</v>
      </c>
      <c r="C45" s="11">
        <v>0</v>
      </c>
      <c r="E45" s="15"/>
      <c r="F45" s="15"/>
      <c r="G45" s="15"/>
    </row>
    <row r="46" spans="1:7">
      <c r="A46" s="16" t="s">
        <v>42</v>
      </c>
      <c r="B46" s="17">
        <v>0</v>
      </c>
      <c r="C46" s="17">
        <v>0</v>
      </c>
    </row>
    <row r="47" spans="1:7">
      <c r="A47" s="16" t="s">
        <v>43</v>
      </c>
      <c r="B47" s="17">
        <v>0</v>
      </c>
      <c r="C47" s="17">
        <v>0</v>
      </c>
    </row>
    <row r="48" spans="1:7">
      <c r="A48" s="16" t="s">
        <v>44</v>
      </c>
      <c r="B48" s="17">
        <v>0</v>
      </c>
      <c r="C48" s="17">
        <v>0</v>
      </c>
    </row>
    <row r="49" spans="1:3">
      <c r="A49" s="16"/>
      <c r="B49" s="18"/>
      <c r="C49" s="18"/>
    </row>
    <row r="50" spans="1:3">
      <c r="A50" s="13" t="s">
        <v>45</v>
      </c>
      <c r="B50" s="11">
        <f>+B51+B52</f>
        <v>0</v>
      </c>
      <c r="C50" s="11">
        <f>+C51+C52+C54</f>
        <v>-4184683.1599999876</v>
      </c>
    </row>
    <row r="51" spans="1:3">
      <c r="A51" s="16" t="s">
        <v>46</v>
      </c>
      <c r="B51" s="17">
        <v>0</v>
      </c>
      <c r="C51" s="22">
        <f>+'[1]0312_ESF_PEGT_FAC_2402'!F36-'[1]0312_ESF_PEGT_FAC_2402'!E36</f>
        <v>232251.19000001193</v>
      </c>
    </row>
    <row r="52" spans="1:3">
      <c r="A52" s="16" t="s">
        <v>47</v>
      </c>
      <c r="B52" s="17">
        <v>0</v>
      </c>
      <c r="C52" s="17">
        <f>+'[1]0312_ESF_PEGT_FAC_2402'!F37-'[1]0312_ESF_PEGT_FAC_2402'!E37</f>
        <v>-4416934.3499999996</v>
      </c>
    </row>
    <row r="53" spans="1:3">
      <c r="A53" s="16" t="s">
        <v>48</v>
      </c>
      <c r="B53" s="17">
        <v>0</v>
      </c>
      <c r="C53" s="17">
        <v>0</v>
      </c>
    </row>
    <row r="54" spans="1:3">
      <c r="A54" s="16" t="s">
        <v>49</v>
      </c>
      <c r="B54" s="17">
        <v>0</v>
      </c>
      <c r="C54" s="17">
        <f>-'[1]0312_ESF_PEGT_FAC_2402'!E40</f>
        <v>0</v>
      </c>
    </row>
    <row r="55" spans="1:3">
      <c r="A55" s="16" t="s">
        <v>50</v>
      </c>
      <c r="B55" s="17">
        <v>0</v>
      </c>
      <c r="C55" s="17">
        <v>0</v>
      </c>
    </row>
    <row r="56" spans="1:3">
      <c r="A56" s="16"/>
      <c r="B56" s="18"/>
      <c r="C56" s="18"/>
    </row>
    <row r="57" spans="1:3">
      <c r="A57" s="13" t="s">
        <v>51</v>
      </c>
      <c r="B57" s="11">
        <v>0</v>
      </c>
      <c r="C57" s="11">
        <v>0</v>
      </c>
    </row>
    <row r="58" spans="1:3">
      <c r="A58" s="16" t="s">
        <v>52</v>
      </c>
      <c r="B58" s="17">
        <v>0</v>
      </c>
      <c r="C58" s="17">
        <v>0</v>
      </c>
    </row>
    <row r="59" spans="1:3">
      <c r="A59" s="16" t="s">
        <v>53</v>
      </c>
      <c r="B59" s="17">
        <v>0</v>
      </c>
      <c r="C59" s="17">
        <v>0</v>
      </c>
    </row>
    <row r="60" spans="1:3" ht="27.75" customHeight="1">
      <c r="A60" s="23" t="s">
        <v>54</v>
      </c>
      <c r="B60" s="23"/>
      <c r="C60" s="23"/>
    </row>
    <row r="61" spans="1:3">
      <c r="A61" s="24"/>
      <c r="B61" s="24"/>
      <c r="C61" s="24"/>
    </row>
    <row r="64" spans="1:3">
      <c r="A64" s="25" t="str">
        <f>[1]Hoja2!A1</f>
        <v>Ing. Marisol Suárez Correa</v>
      </c>
      <c r="B64" s="26" t="str">
        <f>[1]Hoja2!C1</f>
        <v xml:space="preserve">C.P. Juan  Lara Centerno </v>
      </c>
      <c r="C64" s="4"/>
    </row>
    <row r="65" spans="1:3">
      <c r="A65" s="25" t="str">
        <f>[1]Hoja2!A2</f>
        <v>Presidenta Suplente del Comité</v>
      </c>
      <c r="B65" s="26" t="str">
        <f>[1]Hoja2!C2</f>
        <v xml:space="preserve">Dirección de Control y Seguimiento de Fideicomisos </v>
      </c>
      <c r="C65" s="4"/>
    </row>
  </sheetData>
  <mergeCells count="2">
    <mergeCell ref="A1:C1"/>
    <mergeCell ref="A60:C60"/>
  </mergeCells>
  <printOptions horizontalCentered="1"/>
  <pageMargins left="0.19685039370078741" right="0.19685039370078741" top="0.43307086614173229" bottom="0.77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2025-04-08T20:30:33Z</dcterms:created>
  <dcterms:modified xsi:type="dcterms:W3CDTF">2025-04-08T20:31:52Z</dcterms:modified>
</cp:coreProperties>
</file>