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Formato 5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5'!$A$1:$G$96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A89" i="1"/>
  <c r="C88" i="1"/>
  <c r="A88" i="1"/>
  <c r="F75" i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4" i="1" s="1"/>
  <c r="G55" i="1"/>
  <c r="F54" i="1"/>
  <c r="F65" i="1" s="1"/>
  <c r="E54" i="1"/>
  <c r="D54" i="1"/>
  <c r="C54" i="1"/>
  <c r="B54" i="1"/>
  <c r="B65" i="1" s="1"/>
  <c r="G53" i="1"/>
  <c r="G52" i="1"/>
  <c r="G51" i="1"/>
  <c r="G50" i="1"/>
  <c r="G49" i="1"/>
  <c r="G48" i="1"/>
  <c r="G47" i="1"/>
  <c r="G46" i="1"/>
  <c r="G45" i="1"/>
  <c r="F45" i="1"/>
  <c r="E45" i="1"/>
  <c r="D45" i="1"/>
  <c r="D65" i="1" s="1"/>
  <c r="C45" i="1"/>
  <c r="C65" i="1" s="1"/>
  <c r="B45" i="1"/>
  <c r="G39" i="1"/>
  <c r="G38" i="1"/>
  <c r="G37" i="1"/>
  <c r="F37" i="1"/>
  <c r="E37" i="1"/>
  <c r="D37" i="1"/>
  <c r="C37" i="1"/>
  <c r="B37" i="1"/>
  <c r="G36" i="1"/>
  <c r="B35" i="1"/>
  <c r="G35" i="1" s="1"/>
  <c r="G34" i="1"/>
  <c r="B34" i="1"/>
  <c r="G33" i="1"/>
  <c r="G32" i="1"/>
  <c r="G31" i="1"/>
  <c r="G28" i="1" s="1"/>
  <c r="G30" i="1"/>
  <c r="G29" i="1"/>
  <c r="F28" i="1"/>
  <c r="F41" i="1" s="1"/>
  <c r="F70" i="1" s="1"/>
  <c r="F99" i="1" s="1"/>
  <c r="E28" i="1"/>
  <c r="D28" i="1"/>
  <c r="C28" i="1"/>
  <c r="B28" i="1"/>
  <c r="B41" i="1" s="1"/>
  <c r="B70" i="1" s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E16" i="1"/>
  <c r="E41" i="1" s="1"/>
  <c r="E70" i="1" s="1"/>
  <c r="E99" i="1" s="1"/>
  <c r="D16" i="1"/>
  <c r="D41" i="1" s="1"/>
  <c r="C16" i="1"/>
  <c r="C41" i="1" s="1"/>
  <c r="C70" i="1" s="1"/>
  <c r="C99" i="1" s="1"/>
  <c r="B16" i="1"/>
  <c r="B15" i="1"/>
  <c r="G15" i="1" s="1"/>
  <c r="G14" i="1"/>
  <c r="G13" i="1"/>
  <c r="G12" i="1"/>
  <c r="G11" i="1"/>
  <c r="G10" i="1"/>
  <c r="G9" i="1"/>
  <c r="A4" i="1"/>
  <c r="A2" i="1"/>
  <c r="G41" i="1" l="1"/>
  <c r="D70" i="1"/>
  <c r="D99" i="1" s="1"/>
  <c r="G65" i="1"/>
  <c r="G70" i="1" l="1"/>
  <c r="G99" i="1" s="1"/>
  <c r="G42" i="1"/>
</calcChain>
</file>

<file path=xl/sharedStrings.xml><?xml version="1.0" encoding="utf-8"?>
<sst xmlns="http://schemas.openxmlformats.org/spreadsheetml/2006/main" count="84" uniqueCount="84">
  <si>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</si>
  <si>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</si>
  <si>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</si>
  <si>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</si>
  <si>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</si>
  <si>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</si>
  <si>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</si>
  <si>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</si>
  <si>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</si>
  <si>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</si>
  <si>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</si>
  <si>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</si>
  <si>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</si>
  <si>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</si>
  <si>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</si>
  <si>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</si>
  <si>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</si>
  <si>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</si>
  <si>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</si>
  <si>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pendiente hasta realizar el 321 y 322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</si>
  <si>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</si>
  <si>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</si>
  <si>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</si>
  <si>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</si>
  <si>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</si>
  <si>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</si>
  <si>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</si>
  <si>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</si>
  <si>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</si>
  <si>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</si>
  <si>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</si>
  <si>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</si>
  <si>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</si>
  <si>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</si>
  <si>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</si>
  <si>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</si>
  <si>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</si>
  <si>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</si>
  <si>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</si>
  <si>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</si>
  <si>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</si>
  <si>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</si>
  <si>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</si>
  <si>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</si>
  <si>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</si>
  <si>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</si>
  <si>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</si>
  <si>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</si>
  <si>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</si>
  <si>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</si>
  <si>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</si>
  <si>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</si>
  <si>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</si>
  <si>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</si>
  <si>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</si>
  <si>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</si>
  <si>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</si>
  <si>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</si>
  <si>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</si>
  <si>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</si>
  <si>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</si>
  <si>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</si>
  <si>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</si>
  <si>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</si>
  <si>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</si>
  <si>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</si>
  <si>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</si>
  <si>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</si>
  <si>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</si>
  <si>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</si>
  <si>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</si>
  <si>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</si>
  <si>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</si>
  <si>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</si>
  <si>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</si>
  <si>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</si>
  <si>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</si>
  <si>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</si>
  <si>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</si>
  <si>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</si>
  <si>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</si>
  <si>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</si>
  <si>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</si>
  <si>
    <t>0361_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</si>
</sst>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3" fontId="0" fillId="0" borderId="14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NUEVOS%20FORMATOS%20LDF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30 de Septiembre de 2025 (b)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nmuebles_Contable"/>
      <sheetName val="341_BMU"/>
      <sheetName val="DGF"/>
      <sheetName val="BMC"/>
      <sheetName val="Contable"/>
      <sheetName val="REV"/>
      <sheetName val="Ingresos"/>
      <sheetName val="Egresos"/>
      <sheetName val="AYUDAS Y SUB"/>
      <sheetName val="Notas de Disciplina Financiera"/>
      <sheetName val="NDF-01"/>
      <sheetName val="NDF-02"/>
      <sheetName val="NDF-03"/>
      <sheetName val="NDF-04"/>
      <sheetName val="NDF-05"/>
      <sheetName val="NDF-06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B11">
            <v>0</v>
          </cell>
        </row>
        <row r="13">
          <cell r="B13">
            <v>0</v>
          </cell>
        </row>
      </sheetData>
      <sheetData sheetId="17">
        <row r="6">
          <cell r="B6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07"/>
  <sheetViews>
    <sheetView showGridLines="0" tabSelected="1" view="pageBreakPreview" topLeftCell="A40" zoomScale="60" zoomScaleNormal="90" workbookViewId="0">
      <selection activeCell="C107" sqref="C107"/>
    </sheetView>
  </sheetViews>
  <sheetFormatPr baseColWidth="10" defaultColWidth="12.5703125" defaultRowHeight="15" x14ac:dyDescent="0.25"/>
  <cols>
    <col min="1" max="1" width="99.42578125" bestFit="1" customWidth="1"/>
    <col min="2" max="2" width="25.5703125" bestFit="1" customWidth="1"/>
    <col min="3" max="3" width="27.85546875" customWidth="1"/>
    <col min="4" max="4" width="25.5703125" bestFit="1" customWidth="1"/>
    <col min="5" max="5" width="25" bestFit="1" customWidth="1"/>
    <col min="6" max="6" width="25.5703125" bestFit="1" customWidth="1"/>
    <col min="7" max="7" width="24.42578125" bestFit="1" customWidth="1"/>
    <col min="8" max="8" width="12.5703125" customWidth="1"/>
  </cols>
  <sheetData>
    <row r="1" spans="1:9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9" x14ac:dyDescent="0.25">
      <c r="A3" s="7" t="s">
        <v>1</v>
      </c>
      <c r="B3" s="8"/>
      <c r="C3" s="8"/>
      <c r="D3" s="8"/>
      <c r="E3" s="8"/>
      <c r="F3" s="8"/>
      <c r="G3" s="9"/>
    </row>
    <row r="4" spans="1:9" x14ac:dyDescent="0.25">
      <c r="A4" s="7" t="str">
        <f>+[1]Hoja1!A23</f>
        <v>Del 1 de Enero al 30 de Septiembre de 2025 (b)</v>
      </c>
      <c r="B4" s="8"/>
      <c r="C4" s="8"/>
      <c r="D4" s="8"/>
      <c r="E4" s="8"/>
      <c r="F4" s="8"/>
      <c r="G4" s="9"/>
    </row>
    <row r="5" spans="1:9" x14ac:dyDescent="0.25">
      <c r="A5" s="10" t="s">
        <v>2</v>
      </c>
      <c r="B5" s="11"/>
      <c r="C5" s="11"/>
      <c r="D5" s="11"/>
      <c r="E5" s="11"/>
      <c r="F5" s="11"/>
      <c r="G5" s="12"/>
    </row>
    <row r="6" spans="1:9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9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9" x14ac:dyDescent="0.25">
      <c r="A8" s="18" t="s">
        <v>11</v>
      </c>
      <c r="B8" s="19"/>
      <c r="C8" s="19"/>
      <c r="D8" s="19"/>
      <c r="E8" s="19"/>
      <c r="F8" s="19"/>
      <c r="G8" s="19"/>
    </row>
    <row r="9" spans="1:9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9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9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9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9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9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9" x14ac:dyDescent="0.25">
      <c r="A15" s="20" t="s">
        <v>18</v>
      </c>
      <c r="B15" s="21">
        <f>[2]EAI!B11</f>
        <v>0</v>
      </c>
      <c r="C15" s="21">
        <v>10520572.34</v>
      </c>
      <c r="D15" s="21">
        <v>10520572.34</v>
      </c>
      <c r="E15" s="21">
        <v>880313.17</v>
      </c>
      <c r="F15" s="21">
        <v>880313.17</v>
      </c>
      <c r="G15" s="21">
        <f t="shared" si="0"/>
        <v>880313.17</v>
      </c>
      <c r="I15" t="s">
        <v>19</v>
      </c>
    </row>
    <row r="16" spans="1:9" x14ac:dyDescent="0.25">
      <c r="A16" s="22" t="s">
        <v>20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30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32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5" si="4">F30-B30</f>
        <v>0</v>
      </c>
    </row>
    <row r="31" spans="1:7" x14ac:dyDescent="0.25">
      <c r="A31" s="23" t="s">
        <v>35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37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38</v>
      </c>
      <c r="B34" s="21">
        <f>[2]EAI!B13</f>
        <v>0</v>
      </c>
      <c r="C34" s="21">
        <v>37049502.149999999</v>
      </c>
      <c r="D34" s="21">
        <v>37049502.149999999</v>
      </c>
      <c r="E34" s="21">
        <v>37049502.149999999</v>
      </c>
      <c r="F34" s="21">
        <v>37049502.149999999</v>
      </c>
      <c r="G34" s="21">
        <f t="shared" si="4"/>
        <v>37049502.149999999</v>
      </c>
    </row>
    <row r="35" spans="1:7" ht="14.45" customHeight="1" x14ac:dyDescent="0.25">
      <c r="A35" s="20" t="s">
        <v>39</v>
      </c>
      <c r="B35" s="21">
        <f t="shared" ref="B35" si="5">B36</f>
        <v>0</v>
      </c>
      <c r="C35" s="21">
        <v>67895875</v>
      </c>
      <c r="D35" s="21">
        <v>67895875</v>
      </c>
      <c r="E35" s="21">
        <v>67895875</v>
      </c>
      <c r="F35" s="21">
        <v>67895875</v>
      </c>
      <c r="G35" s="21">
        <f t="shared" si="4"/>
        <v>67895875</v>
      </c>
    </row>
    <row r="36" spans="1:7" ht="14.45" customHeight="1" x14ac:dyDescent="0.25">
      <c r="A36" s="23" t="s">
        <v>40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41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43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44</v>
      </c>
      <c r="B41" s="26">
        <f t="shared" ref="B41:G41" si="7">SUM(B9,B10,B11,B12,B13,B14,B15,B16,B28,B34,B35,B37)</f>
        <v>0</v>
      </c>
      <c r="C41" s="26">
        <f t="shared" si="7"/>
        <v>115465949.48999999</v>
      </c>
      <c r="D41" s="26">
        <f t="shared" si="7"/>
        <v>115465949.48999999</v>
      </c>
      <c r="E41" s="26">
        <f t="shared" si="7"/>
        <v>105825690.31999999</v>
      </c>
      <c r="F41" s="26">
        <f t="shared" si="7"/>
        <v>105825690.31999999</v>
      </c>
      <c r="G41" s="26">
        <f t="shared" si="7"/>
        <v>105825690.31999999</v>
      </c>
    </row>
    <row r="42" spans="1:7" x14ac:dyDescent="0.25">
      <c r="A42" s="25" t="s">
        <v>45</v>
      </c>
      <c r="B42" s="27"/>
      <c r="C42" s="27"/>
      <c r="D42" s="27"/>
      <c r="E42" s="27"/>
      <c r="F42" s="27"/>
      <c r="G42" s="26">
        <f>IF(G41&gt;0,G41,0)</f>
        <v>105825690.31999999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46</v>
      </c>
      <c r="B44" s="29"/>
      <c r="C44" s="29"/>
      <c r="D44" s="29"/>
      <c r="E44" s="29"/>
      <c r="F44" s="29"/>
      <c r="G44" s="29"/>
    </row>
    <row r="45" spans="1:7" x14ac:dyDescent="0.25">
      <c r="A45" s="20" t="s">
        <v>47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30" t="s">
        <v>48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0" t="s">
        <v>49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0" t="s">
        <v>50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30" t="s">
        <v>51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0" t="s">
        <v>52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30" t="s">
        <v>53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x14ac:dyDescent="0.25">
      <c r="A52" s="31" t="s">
        <v>54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56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1" t="s">
        <v>57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0" t="s">
        <v>58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0" t="s">
        <v>59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1" t="s">
        <v>60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61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0" t="s">
        <v>62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0" t="s">
        <v>63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65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66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67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68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69</v>
      </c>
      <c r="B70" s="26">
        <f t="shared" ref="B70:G70" si="16">B41+B65+B67</f>
        <v>0</v>
      </c>
      <c r="C70" s="26">
        <f t="shared" si="16"/>
        <v>115465949.48999999</v>
      </c>
      <c r="D70" s="26">
        <f t="shared" si="16"/>
        <v>115465949.48999999</v>
      </c>
      <c r="E70" s="26">
        <f t="shared" si="16"/>
        <v>105825690.31999999</v>
      </c>
      <c r="F70" s="26">
        <f t="shared" si="16"/>
        <v>105825690.31999999</v>
      </c>
      <c r="G70" s="26">
        <f t="shared" si="16"/>
        <v>105825690.31999999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70</v>
      </c>
      <c r="B72" s="28"/>
      <c r="C72" s="28"/>
      <c r="D72" s="28"/>
      <c r="E72" s="28"/>
      <c r="F72" s="28"/>
      <c r="G72" s="28"/>
    </row>
    <row r="73" spans="1:7" x14ac:dyDescent="0.25">
      <c r="A73" s="32" t="s">
        <v>71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x14ac:dyDescent="0.25">
      <c r="A74" s="32" t="s">
        <v>72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3" t="s">
        <v>73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t="s">
        <v>74</v>
      </c>
      <c r="B77" s="36"/>
      <c r="C77" s="36"/>
      <c r="D77" s="36"/>
      <c r="E77" s="36"/>
      <c r="F77" s="36"/>
      <c r="G77" s="36"/>
    </row>
    <row r="78" spans="1:7" hidden="1" x14ac:dyDescent="0.25"/>
    <row r="80" spans="1:7" hidden="1" x14ac:dyDescent="0.25"/>
    <row r="81" spans="1:7" hidden="1" x14ac:dyDescent="0.25"/>
    <row r="82" spans="1:7" hidden="1" x14ac:dyDescent="0.25"/>
    <row r="83" spans="1:7" hidden="1" x14ac:dyDescent="0.25">
      <c r="A83" s="37" t="s">
        <v>75</v>
      </c>
      <c r="E83" s="38" t="s">
        <v>76</v>
      </c>
      <c r="F83" s="38"/>
      <c r="G83" s="38"/>
    </row>
    <row r="84" spans="1:7" hidden="1" x14ac:dyDescent="0.25">
      <c r="A84" s="37" t="s">
        <v>77</v>
      </c>
      <c r="E84" s="38" t="s">
        <v>78</v>
      </c>
      <c r="F84" s="38"/>
      <c r="G84" s="38"/>
    </row>
    <row r="88" spans="1:7" x14ac:dyDescent="0.25">
      <c r="A88" s="37" t="str">
        <f>+[1]Hoja1!A1</f>
        <v>Ing. Marisol Suárez Correa</v>
      </c>
      <c r="C88" s="38" t="str">
        <f>+[1]Hoja1!C1</f>
        <v xml:space="preserve">C.P. Juan  Lara Centerno </v>
      </c>
      <c r="D88" s="38"/>
    </row>
    <row r="89" spans="1:7" x14ac:dyDescent="0.25">
      <c r="A89" s="37" t="str">
        <f>+[1]Hoja1!A2</f>
        <v>Presidenta Suplente del Comité</v>
      </c>
      <c r="C89" s="38" t="str">
        <f>+[1]Hoja1!C2</f>
        <v xml:space="preserve">Dirección de Control y Seguimiento de Fideicomisos </v>
      </c>
      <c r="D89" s="38"/>
    </row>
    <row r="90" spans="1:7" hidden="1" x14ac:dyDescent="0.25">
      <c r="A90" s="37" t="s">
        <v>79</v>
      </c>
      <c r="C90" s="38" t="s">
        <v>80</v>
      </c>
      <c r="D90" s="38"/>
    </row>
    <row r="91" spans="1:7" hidden="1" x14ac:dyDescent="0.25">
      <c r="A91" s="37" t="s">
        <v>81</v>
      </c>
      <c r="C91" t="s">
        <v>82</v>
      </c>
    </row>
    <row r="98" spans="3:7" x14ac:dyDescent="0.25">
      <c r="C98" s="39">
        <v>115465949.49000001</v>
      </c>
      <c r="D98" s="39">
        <v>115465949.49000001</v>
      </c>
      <c r="E98" s="39">
        <v>105825690.32000001</v>
      </c>
      <c r="F98" s="39">
        <v>105825690.32000001</v>
      </c>
      <c r="G98">
        <v>105825690.32000001</v>
      </c>
    </row>
    <row r="99" spans="3:7" x14ac:dyDescent="0.25">
      <c r="C99" s="40">
        <f>+C70-C98</f>
        <v>0</v>
      </c>
      <c r="D99" s="40">
        <f t="shared" ref="D99:G99" si="18">+D70-D98</f>
        <v>0</v>
      </c>
      <c r="E99" s="40">
        <f t="shared" si="18"/>
        <v>0</v>
      </c>
      <c r="F99" s="40">
        <f t="shared" si="18"/>
        <v>0</v>
      </c>
      <c r="G99" s="40">
        <f t="shared" si="18"/>
        <v>0</v>
      </c>
    </row>
    <row r="107" spans="3:7" x14ac:dyDescent="0.25">
      <c r="C107" t="s">
        <v>83</v>
      </c>
    </row>
  </sheetData>
  <mergeCells count="9">
    <mergeCell ref="C88:D88"/>
    <mergeCell ref="C89:D89"/>
    <mergeCell ref="C90:D90"/>
    <mergeCell ref="A1:G1"/>
    <mergeCell ref="A6:A7"/>
    <mergeCell ref="B6:F6"/>
    <mergeCell ref="G6:G7"/>
    <mergeCell ref="E83:G83"/>
    <mergeCell ref="E84:G84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67" right="0.44" top="0.38" bottom="0.34" header="0.17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2025-10-15T20:52:58Z</dcterms:created>
  <dcterms:modified xsi:type="dcterms:W3CDTF">2025-10-15T20:53:16Z</dcterms:modified>
</cp:coreProperties>
</file>