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CSF" sheetId="1" r:id="rId1"/>
  </sheets>
  <externalReferences>
    <externalReference r:id="rId2"/>
  </externalReferences>
  <definedNames>
    <definedName name="_xlnm.Print_Area" localSheetId="0">ECSF!$A$1:$K$59</definedName>
  </definedNames>
  <calcPr calcId="125725"/>
</workbook>
</file>

<file path=xl/calcChain.xml><?xml version="1.0" encoding="utf-8"?>
<calcChain xmlns="http://schemas.openxmlformats.org/spreadsheetml/2006/main">
  <c r="J53" i="1"/>
  <c r="I53"/>
  <c r="J52"/>
  <c r="J50" s="1"/>
  <c r="I52"/>
  <c r="I50" s="1"/>
  <c r="J48"/>
  <c r="I48"/>
  <c r="J47"/>
  <c r="I47"/>
  <c r="J46"/>
  <c r="I46"/>
  <c r="J45"/>
  <c r="I45"/>
  <c r="J44"/>
  <c r="I44"/>
  <c r="J40"/>
  <c r="I40"/>
  <c r="J39"/>
  <c r="I39"/>
  <c r="J38"/>
  <c r="J36" s="1"/>
  <c r="I38"/>
  <c r="I36" s="1"/>
  <c r="E34"/>
  <c r="D34"/>
  <c r="E33"/>
  <c r="D33"/>
  <c r="J32"/>
  <c r="I32"/>
  <c r="E32"/>
  <c r="D32"/>
  <c r="J31"/>
  <c r="I31"/>
  <c r="E31"/>
  <c r="D31"/>
  <c r="J30"/>
  <c r="I30"/>
  <c r="E30"/>
  <c r="D30"/>
  <c r="J29"/>
  <c r="I29"/>
  <c r="E29"/>
  <c r="D29"/>
  <c r="J28"/>
  <c r="I28"/>
  <c r="E28"/>
  <c r="D28"/>
  <c r="J27"/>
  <c r="I27"/>
  <c r="E27"/>
  <c r="E24" s="1"/>
  <c r="D27"/>
  <c r="D24" s="1"/>
  <c r="D12" s="1"/>
  <c r="E26"/>
  <c r="D26"/>
  <c r="J25"/>
  <c r="I25"/>
  <c r="J23"/>
  <c r="I23"/>
  <c r="J22"/>
  <c r="I22"/>
  <c r="E22"/>
  <c r="D22"/>
  <c r="J21"/>
  <c r="I21"/>
  <c r="E21"/>
  <c r="D21"/>
  <c r="J20"/>
  <c r="I20"/>
  <c r="E20"/>
  <c r="D20"/>
  <c r="J19"/>
  <c r="I19"/>
  <c r="E19"/>
  <c r="D19"/>
  <c r="J18"/>
  <c r="I18"/>
  <c r="E18"/>
  <c r="D18"/>
  <c r="J17"/>
  <c r="I17"/>
  <c r="E17"/>
  <c r="D17"/>
  <c r="J16"/>
  <c r="I16"/>
  <c r="E16"/>
  <c r="E14" s="1"/>
  <c r="D14"/>
  <c r="J14" l="1"/>
  <c r="J12" s="1"/>
  <c r="J42"/>
  <c r="J34" s="1"/>
  <c r="I14"/>
  <c r="I12" s="1"/>
  <c r="I42"/>
  <c r="I34" s="1"/>
  <c r="E12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<sst xmlns="http://schemas.openxmlformats.org/spreadsheetml/2006/main" count="62" uniqueCount="59">
  <si>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</si>
  <si>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2018</t>
  </si>
  <si>
    <t>(Pesos)</t>
  </si>
  <si>
    <t>Ente Público:</t>
  </si>
  <si>
    <t>FIDEICOMISO ALIANZA PARA EL CAMPO DE GUANAJUATO "ALCAMPO"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</si>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</sst>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 applyAlignment="1"/>
    <xf numFmtId="0" fontId="3" fillId="11" borderId="0" xfId="0" applyFont="1" applyFill="1"/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3" fillId="12" borderId="0" xfId="0" applyFont="1" applyFill="1"/>
    <xf numFmtId="0" fontId="6" fillId="11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/>
    <xf numFmtId="0" fontId="3" fillId="12" borderId="0" xfId="0" applyFont="1" applyFill="1" applyAlignment="1">
      <alignment wrapText="1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4" fillId="12" borderId="0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12" borderId="0" xfId="2" applyFont="1" applyFill="1" applyBorder="1" applyAlignment="1"/>
    <xf numFmtId="0" fontId="3" fillId="12" borderId="0" xfId="0" applyFont="1" applyFill="1" applyBorder="1" applyAlignment="1"/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vertical="top"/>
    </xf>
    <xf numFmtId="0" fontId="4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43" fontId="5" fillId="12" borderId="0" xfId="1" applyFont="1" applyFill="1" applyBorder="1" applyAlignment="1" applyProtection="1">
      <alignment horizontal="right"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43" fontId="4" fillId="12" borderId="0" xfId="1" applyFont="1" applyFill="1" applyBorder="1" applyAlignment="1" applyProtection="1">
      <alignment horizontal="right" vertical="top"/>
    </xf>
    <xf numFmtId="0" fontId="4" fillId="12" borderId="0" xfId="0" applyFont="1" applyFill="1" applyBorder="1" applyAlignment="1">
      <alignment horizontal="left" vertical="top" wrapText="1"/>
    </xf>
    <xf numFmtId="43" fontId="4" fillId="12" borderId="0" xfId="1" applyFont="1" applyFill="1" applyBorder="1" applyAlignment="1" applyProtection="1">
      <alignment horizontal="right" vertical="top" wrapText="1"/>
    </xf>
    <xf numFmtId="0" fontId="4" fillId="12" borderId="0" xfId="0" applyFont="1" applyFill="1" applyBorder="1" applyAlignment="1">
      <alignment horizontal="justify" vertical="top" wrapText="1"/>
    </xf>
    <xf numFmtId="0" fontId="8" fillId="12" borderId="0" xfId="0" applyFont="1" applyFill="1" applyBorder="1" applyAlignment="1">
      <alignment horizontal="left" vertical="top" wrapText="1"/>
    </xf>
    <xf numFmtId="43" fontId="7" fillId="12" borderId="0" xfId="1" applyFont="1" applyFill="1" applyBorder="1" applyAlignment="1" applyProtection="1">
      <alignment horizontal="center"/>
    </xf>
    <xf numFmtId="43" fontId="3" fillId="12" borderId="0" xfId="0" applyNumberFormat="1" applyFont="1" applyFill="1"/>
    <xf numFmtId="0" fontId="4" fillId="12" borderId="8" xfId="0" applyFont="1" applyFill="1" applyBorder="1" applyAlignment="1">
      <alignment horizontal="left" vertical="top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 wrapText="1"/>
    </xf>
    <xf numFmtId="43" fontId="4" fillId="12" borderId="2" xfId="1" applyFont="1" applyFill="1" applyBorder="1" applyAlignment="1" applyProtection="1">
      <alignment horizontal="right" vertical="top" wrapText="1"/>
    </xf>
    <xf numFmtId="0" fontId="3" fillId="12" borderId="9" xfId="0" applyFont="1" applyFill="1" applyBorder="1"/>
    <xf numFmtId="0" fontId="3" fillId="12" borderId="4" xfId="0" applyFont="1" applyFill="1" applyBorder="1"/>
    <xf numFmtId="0" fontId="4" fillId="12" borderId="2" xfId="0" applyFont="1" applyFill="1" applyBorder="1" applyAlignment="1">
      <alignment vertical="top"/>
    </xf>
    <xf numFmtId="0" fontId="4" fillId="12" borderId="2" xfId="0" applyFont="1" applyFill="1" applyBorder="1"/>
    <xf numFmtId="43" fontId="4" fillId="12" borderId="2" xfId="1" applyFont="1" applyFill="1" applyBorder="1"/>
    <xf numFmtId="0" fontId="4" fillId="12" borderId="2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wrapText="1"/>
    </xf>
    <xf numFmtId="0" fontId="9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center" vertical="justify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 applyProtection="1">
      <alignment horizontal="center" vertical="center"/>
      <protection locked="0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%20MARZ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16">
          <cell r="D16">
            <v>104203770.20999996</v>
          </cell>
          <cell r="E16">
            <v>130508127.06999999</v>
          </cell>
          <cell r="I16">
            <v>158991.96</v>
          </cell>
          <cell r="J16">
            <v>1301457.74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D32">
            <v>18287807.390000001</v>
          </cell>
          <cell r="E32">
            <v>18129918.630000003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-14121799.32</v>
          </cell>
          <cell r="E34">
            <v>-13746856.620000001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11739893.979999989</v>
          </cell>
          <cell r="J50">
            <v>-24297674.780000031</v>
          </cell>
        </row>
        <row r="51">
          <cell r="I51">
            <v>96470892.340000093</v>
          </cell>
          <cell r="J51">
            <v>157887406.12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80" zoomScaleNormal="80" zoomScalePageLayoutView="80" workbookViewId="0">
      <selection activeCell="C64" sqref="C64"/>
    </sheetView>
  </sheetViews>
  <sheetFormatPr baseColWidth="10" defaultRowHeight="12.75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7.140625" style="5" customWidth="1"/>
    <col min="7" max="7" width="16" style="5" bestFit="1" customWidth="1"/>
    <col min="8" max="8" width="22.28515625" style="12" bestFit="1" customWidth="1"/>
    <col min="9" max="10" width="18.7109375" style="5" customWidth="1"/>
    <col min="11" max="11" width="4.5703125" style="5" customWidth="1"/>
    <col min="12" max="12" width="16" style="5" bestFit="1" customWidth="1"/>
    <col min="13" max="16384" width="11.42578125" style="5"/>
  </cols>
  <sheetData>
    <row r="1" spans="1:11" ht="14.1" customHeight="1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>
      <c r="A6" s="11"/>
      <c r="B6" s="11"/>
      <c r="C6" s="11"/>
      <c r="D6" s="11"/>
      <c r="E6" s="11"/>
      <c r="F6" s="11"/>
    </row>
    <row r="7" spans="1:11" s="15" customFormat="1" ht="3" customHeight="1">
      <c r="A7" s="7"/>
      <c r="B7" s="13"/>
      <c r="C7" s="13"/>
      <c r="D7" s="13"/>
      <c r="E7" s="13"/>
      <c r="F7" s="14"/>
      <c r="H7" s="16"/>
    </row>
    <row r="8" spans="1:11" s="15" customFormat="1" ht="3" customHeight="1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>
      <c r="A11" s="30"/>
      <c r="B11" s="31"/>
      <c r="C11" s="31"/>
      <c r="D11" s="32"/>
      <c r="E11" s="32"/>
      <c r="F11" s="33"/>
      <c r="H11" s="16"/>
      <c r="K11" s="29"/>
    </row>
    <row r="12" spans="1:11">
      <c r="A12" s="34"/>
      <c r="B12" s="35" t="s">
        <v>8</v>
      </c>
      <c r="C12" s="35"/>
      <c r="D12" s="36">
        <f>D14+D24</f>
        <v>374942.69999999925</v>
      </c>
      <c r="E12" s="36">
        <f>E14+E24</f>
        <v>-26146468.100000031</v>
      </c>
      <c r="F12" s="33"/>
      <c r="G12" s="35" t="s">
        <v>9</v>
      </c>
      <c r="H12" s="35"/>
      <c r="I12" s="36">
        <f>I14+I25</f>
        <v>0</v>
      </c>
      <c r="J12" s="36">
        <f>J14+J25</f>
        <v>1142465.78</v>
      </c>
      <c r="K12" s="29"/>
    </row>
    <row r="13" spans="1:11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>
      <c r="A14" s="37"/>
      <c r="B14" s="35" t="s">
        <v>10</v>
      </c>
      <c r="C14" s="35"/>
      <c r="D14" s="36">
        <f>SUM(D16:D22)</f>
        <v>0</v>
      </c>
      <c r="E14" s="36">
        <f>SUM(E16:E22)</f>
        <v>-26304356.860000029</v>
      </c>
      <c r="F14" s="33"/>
      <c r="G14" s="35" t="s">
        <v>11</v>
      </c>
      <c r="H14" s="35"/>
      <c r="I14" s="36">
        <f>SUM(I16:I23)</f>
        <v>0</v>
      </c>
      <c r="J14" s="36">
        <f>SUM(J16:J23)</f>
        <v>1142465.78</v>
      </c>
      <c r="K14" s="29"/>
    </row>
    <row r="15" spans="1:11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>
      <c r="A16" s="34"/>
      <c r="B16" s="41" t="s">
        <v>12</v>
      </c>
      <c r="C16" s="41"/>
      <c r="D16" s="42">
        <v>0</v>
      </c>
      <c r="E16" s="42">
        <f>IF(D16&gt;0,0,[1]ESF!D16-[1]ESF!E16)</f>
        <v>-26304356.860000029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1142465.78</v>
      </c>
      <c r="K16" s="29"/>
    </row>
    <row r="17" spans="1:11">
      <c r="A17" s="34"/>
      <c r="B17" s="41" t="s">
        <v>14</v>
      </c>
      <c r="C17" s="41"/>
      <c r="D17" s="42">
        <f>IF([1]ESF!D17&lt;[1]ESF!E17,[1]ESF!E17-[1]ESF!D17,0)</f>
        <v>0</v>
      </c>
      <c r="E17" s="42">
        <f>IF(D17&gt;0,0,[1]ESF!D17-[1]ESF!E17)</f>
        <v>0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>
      <c r="A18" s="34"/>
      <c r="B18" s="41" t="s">
        <v>16</v>
      </c>
      <c r="C18" s="41"/>
      <c r="D18" s="42">
        <f>IF([1]ESF!D18&lt;[1]ESF!E18,[1]ESF!E18-[1]ESF!D18,0)</f>
        <v>0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0</v>
      </c>
      <c r="K23" s="29"/>
    </row>
    <row r="24" spans="1:11">
      <c r="A24" s="37"/>
      <c r="B24" s="35" t="s">
        <v>27</v>
      </c>
      <c r="C24" s="35"/>
      <c r="D24" s="36">
        <f>SUM(D26:D34)</f>
        <v>374942.69999999925</v>
      </c>
      <c r="E24" s="36">
        <f>SUM(E26:E34)</f>
        <v>157888.75999999791</v>
      </c>
      <c r="F24" s="33"/>
      <c r="G24" s="38"/>
      <c r="H24" s="38"/>
      <c r="I24" s="40"/>
      <c r="J24" s="40"/>
      <c r="K24" s="29"/>
    </row>
    <row r="25" spans="1:11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157888.75999999791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>
      <c r="A31" s="34"/>
      <c r="B31" s="43" t="s">
        <v>38</v>
      </c>
      <c r="C31" s="43"/>
      <c r="D31" s="42">
        <f>IF([1]ESF!D34&lt;[1]ESF!E34,[1]ESF!E34-[1]ESF!D34,0)</f>
        <v>374942.69999999925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36037568.76000002</v>
      </c>
      <c r="J34" s="36">
        <f>J36+J42+J50</f>
        <v>61416513.779999912</v>
      </c>
      <c r="K34" s="29"/>
      <c r="L34" s="46"/>
    </row>
    <row r="35" spans="1:1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0</v>
      </c>
      <c r="K36" s="29"/>
    </row>
    <row r="37" spans="1:1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0</v>
      </c>
      <c r="J38" s="42">
        <f>IF(I38&gt;0,0,[1]ESF!J44-[1]ESF!I44)</f>
        <v>0</v>
      </c>
      <c r="K38" s="29"/>
    </row>
    <row r="39" spans="1:1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36037568.76000002</v>
      </c>
      <c r="J42" s="36">
        <f>SUM(J44:J48)</f>
        <v>61416513.779999912</v>
      </c>
      <c r="K42" s="29"/>
    </row>
    <row r="43" spans="1:1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36037568.76000002</v>
      </c>
      <c r="J44" s="42">
        <f>IF(I44&gt;0,0,[1]ESF!J50-[1]ESF!I50)</f>
        <v>0</v>
      </c>
      <c r="K44" s="29"/>
    </row>
    <row r="45" spans="1:1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61416513.779999912</v>
      </c>
      <c r="K45" s="29"/>
    </row>
    <row r="46" spans="1:1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>
      <c r="B56" s="58"/>
      <c r="C56" s="59"/>
      <c r="D56" s="60"/>
      <c r="E56" s="60"/>
      <c r="G56" s="62"/>
      <c r="H56" s="63"/>
      <c r="I56" s="60"/>
      <c r="J56" s="60"/>
    </row>
    <row r="57" spans="1:11" ht="15" customHeight="1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>
      <c r="B58" s="58"/>
      <c r="C58" s="59"/>
      <c r="D58" s="60"/>
      <c r="E58" s="60"/>
      <c r="G58" s="62"/>
      <c r="H58" s="63"/>
      <c r="I58" s="60"/>
      <c r="J58" s="60"/>
    </row>
    <row r="59" spans="1:11" ht="27.75" customHeight="1">
      <c r="A59" s="65"/>
      <c r="C59" s="66"/>
      <c r="D59" s="66"/>
      <c r="E59" s="60"/>
      <c r="F59" s="67"/>
      <c r="G59" s="68"/>
      <c r="H59" s="68"/>
    </row>
  </sheetData>
  <sheetProtection formatCells="0" selectLockedCells="1"/>
  <mergeCells count="59">
    <mergeCell ref="G53:H53"/>
    <mergeCell ref="B57:J57"/>
    <mergeCell ref="C59:D59"/>
    <mergeCell ref="G59:H59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2018-04-20T20:06:44Z</dcterms:created>
  <dcterms:modified xsi:type="dcterms:W3CDTF">2018-04-20T20:10:07Z</dcterms:modified>
</cp:coreProperties>
</file>