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OFAE 2025\4TO TRIMESTRE-2025\ASEG\"/>
    </mc:Choice>
  </mc:AlternateContent>
  <bookViews>
    <workbookView xWindow="0" yWindow="0" windowWidth="28800" windowHeight="11700"/>
  </bookViews>
  <sheets>
    <sheet name="EF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>[1]ECABR!#REF!</definedName>
    <definedName name="A_impresión_IM">[1]ECABR!#REF!</definedName>
    <definedName name="A325_FFF_PEGT_CLC_2301">[1]ECABR!#REF!</definedName>
    <definedName name="abc">[2]TOTAL!#REF!</definedName>
    <definedName name="ANIO">'[3]Info General'!$D$20</definedName>
    <definedName name="ANIO_INFORME">'[4]Info General'!$C$12</definedName>
    <definedName name="ANIO1P">'[4]Info General'!$D$23</definedName>
    <definedName name="ANIO1R">'[4]Info General'!$H$25</definedName>
    <definedName name="ANIO2P">'[4]Info General'!$E$23</definedName>
    <definedName name="ANIO2R">'[4]Info General'!$G$25</definedName>
    <definedName name="ANIO3P">'[4]Info General'!$F$23</definedName>
    <definedName name="ANIO3R">'[4]Info General'!$F$25</definedName>
    <definedName name="ANIO4P">'[4]Info General'!$G$23</definedName>
    <definedName name="ANIO4R">'[4]Info General'!$E$25</definedName>
    <definedName name="ANIO5P">'[4]Info General'!$H$23</definedName>
    <definedName name="ANIO5R">'[4]Info General'!$D$25</definedName>
    <definedName name="ANIO6P">'[4]Info General'!$I$23</definedName>
    <definedName name="APP_FIN_04">'[4]F-3'!$E$16</definedName>
    <definedName name="APP_FIN_06">'[4]F-3'!$G$16</definedName>
    <definedName name="APP_FIN_07">'[4]F-3'!$H$16</definedName>
    <definedName name="APP_FIN_08">'[4]F-3'!$I$16</definedName>
    <definedName name="APP_FIN_09">'[4]F-3'!$J$16</definedName>
    <definedName name="APP_FIN_10">'[4]F-3'!$K$16</definedName>
    <definedName name="APP_T10">'[4]F-3'!$K$8</definedName>
    <definedName name="APP_T4">'[4]F-3'!$E$8</definedName>
    <definedName name="APP_T6">'[4]F-3'!$G$8</definedName>
    <definedName name="APP_T7">'[4]F-3'!$H$8</definedName>
    <definedName name="APP_T8">'[4]F-3'!$I$8</definedName>
    <definedName name="APP_T9">'[4]F-3'!$J$8</definedName>
    <definedName name="_xlnm.Extract">[5]EGRESOS!#REF!</definedName>
    <definedName name="_xlnm.Print_Area" localSheetId="0">EFE!$A$1:$D$73</definedName>
    <definedName name="B">[5]EGRESOS!#REF!</definedName>
    <definedName name="balanza_mes">'[6]Ene-16'!$A$1:$H$200</definedName>
    <definedName name="BASE">#REF!</definedName>
    <definedName name="_xlnm.Database">[7]REPORTO!#REF!</definedName>
    <definedName name="cba">[2]TOTAL!#REF!</definedName>
    <definedName name="DEUDA_CONT_FIN_01">'[4]F-2'!$B$26</definedName>
    <definedName name="DEUDA_CONT_FIN_02">'[4]F-2'!$C$26</definedName>
    <definedName name="DEUDA_CONT_FIN_03">'[4]F-2'!$D$26</definedName>
    <definedName name="DEUDA_CONT_FIN_04">'[4]F-2'!$E$26</definedName>
    <definedName name="DEUDA_CONT_FIN_05">'[4]F-2'!$F$26</definedName>
    <definedName name="DEUDA_CONT_FIN_06">'[4]F-2'!$G$26</definedName>
    <definedName name="DEUDA_CONT_FIN_07">'[4]F-2'!$H$26</definedName>
    <definedName name="DEUDA_CONT_T1">'[4]F-2'!$B$22</definedName>
    <definedName name="DEUDA_CONT_T2">'[4]F-2'!$C$22</definedName>
    <definedName name="DEUDA_CONT_T3">'[4]F-2'!$D$22</definedName>
    <definedName name="DEUDA_CONT_T4">'[4]F-2'!$E$22</definedName>
    <definedName name="DEUDA_CONT_T6">'[4]F-2'!$G$22</definedName>
    <definedName name="DEUDA_CONT_T7">'[4]F-2'!$H$22</definedName>
    <definedName name="ELOY">#REF!</definedName>
    <definedName name="ENTE">'[4]Datos Generales'!$C$3</definedName>
    <definedName name="ENTE_PUBLICO">'[4]Info General'!$C$6</definedName>
    <definedName name="ENTE_PUBLICO_A">'[3]Info General'!$C$7</definedName>
    <definedName name="ENTIDAD">'[4]Info General'!$C$11</definedName>
    <definedName name="ENTIDAD_FEDERATIVA">'[4]Info General'!$C$8</definedName>
    <definedName name="Fecha">#REF!</definedName>
    <definedName name="GASTO_E_FIN_01">'[4]F-6b'!$B$28</definedName>
    <definedName name="GASTO_E_FIN_06">'[4]F-6b'!$G$28</definedName>
    <definedName name="GASTO_E_T1">'[4]F-6b'!$B$19</definedName>
    <definedName name="GASTO_E_T2">'[4]F-6b'!$C$19</definedName>
    <definedName name="GASTO_E_T3">'[4]F-6b'!$D$19</definedName>
    <definedName name="GASTO_E_T4">'[4]F-6b'!$E$19</definedName>
    <definedName name="GASTO_E_T5">'[4]F-6b'!$F$19</definedName>
    <definedName name="GASTO_E_T6">'[4]F-6b'!$G$19</definedName>
    <definedName name="GASTO_NE_FIN_01">'[4]F-6b'!$B$18</definedName>
    <definedName name="GASTO_NE_FIN_02">'[4]F-6b'!$C$18</definedName>
    <definedName name="GASTO_NE_FIN_03">'[4]F-6b'!$D$18</definedName>
    <definedName name="GASTO_NE_FIN_04">'[4]F-6b'!$E$18</definedName>
    <definedName name="GASTO_NE_FIN_05">'[4]F-6b'!$F$18</definedName>
    <definedName name="GASTO_NE_FIN_06">'[4]F-6b'!$G$18</definedName>
    <definedName name="GASTO_NE_T1">'[4]F-6b'!$B$9</definedName>
    <definedName name="GASTO_NE_T2">'[4]F-6b'!$C$9</definedName>
    <definedName name="GASTO_NE_T3">'[4]F-6b'!$D$9</definedName>
    <definedName name="GASTO_NE_T4">'[4]F-6b'!$E$9</definedName>
    <definedName name="GASTO_NE_T5">'[4]F-6b'!$F$9</definedName>
    <definedName name="GASTO_NE_T6">'[4]F-6b'!$G$9</definedName>
    <definedName name="HF">[8]T1705HF!$B$20:$B$20</definedName>
    <definedName name="ju">[7]REPORTO!#REF!</definedName>
    <definedName name="mao">[1]ECABR!#REF!</definedName>
    <definedName name="MONTO1">'[4]Info General'!$D$18</definedName>
    <definedName name="MONTO2">'[4]Info General'!$E$18</definedName>
    <definedName name="MUNICIPIO">'[4]Info General'!$C$10</definedName>
    <definedName name="N">#REF!</definedName>
    <definedName name="OB_CORTO_PLAZO_FIN_01">'[4]F-2'!$B$45</definedName>
    <definedName name="OB_CORTO_PLAZO_FIN_02">'[4]F-2'!$C$45</definedName>
    <definedName name="OB_CORTO_PLAZO_FIN_03">'[4]F-2'!$D$45</definedName>
    <definedName name="OB_CORTO_PLAZO_FIN_04">'[4]F-2'!$E$45</definedName>
    <definedName name="OB_CORTO_PLAZO_FIN_05">'[4]F-2'!$F$45</definedName>
    <definedName name="OB_CORTO_PLAZO_T1">'[4]F-2'!$B$41</definedName>
    <definedName name="OB_CORTO_PLAZO_T2">'[4]F-2'!$C$41</definedName>
    <definedName name="OB_CORTO_PLAZO_T3">'[4]F-2'!$D$41</definedName>
    <definedName name="OB_CORTO_PLAZO_T4">'[4]F-2'!$E$41</definedName>
    <definedName name="OB_CORTO_PLAZO_T5">'[4]F-2'!$F$41</definedName>
    <definedName name="OTROS_FIN_04">'[4]F-3'!$E$27</definedName>
    <definedName name="OTROS_FIN_06">'[4]F-3'!$G$27</definedName>
    <definedName name="OTROS_FIN_07">'[4]F-3'!$H$27</definedName>
    <definedName name="OTROS_FIN_08">'[4]F-3'!$I$27</definedName>
    <definedName name="OTROS_FIN_09">'[4]F-3'!$J$27</definedName>
    <definedName name="OTROS_FIN_10">'[4]F-3'!$K$27</definedName>
    <definedName name="OTROS_T10">'[4]F-3'!$K$22</definedName>
    <definedName name="OTROS_T4">'[4]F-3'!$E$22</definedName>
    <definedName name="OTROS_T6">'[4]F-3'!$G$22</definedName>
    <definedName name="OTROS_T7">'[4]F-3'!$H$22</definedName>
    <definedName name="OTROS_T8">'[4]F-3'!$I$22</definedName>
    <definedName name="OTROS_T9">'[4]F-3'!$J$22</definedName>
    <definedName name="PERIODO">'[4]Info General'!$C$15</definedName>
    <definedName name="PERIODO_INFORME">'[3]Info General'!$C$14</definedName>
    <definedName name="REPORTO">#REF!</definedName>
    <definedName name="SALDO_PENDIENTE">'[4]Info General'!$F$18</definedName>
    <definedName name="TCAIE">[9]CH1902!$B$20:$B$20</definedName>
    <definedName name="TCFEEIS">#REF!</definedName>
    <definedName name="TOTAL_E_T1">'[4]F-6b'!$B$29</definedName>
    <definedName name="TOTAL_E_T2">'[4]F-6b'!$C$29</definedName>
    <definedName name="TOTAL_E_T3">'[4]F-6b'!$D$29</definedName>
    <definedName name="TOTAL_E_T4">'[4]F-6b'!$E$29</definedName>
    <definedName name="TOTAL_E_T5">'[4]F-6b'!$F$29</definedName>
    <definedName name="TOTAL_E_T6">'[4]F-6b'!$G$29</definedName>
    <definedName name="TOTAL_ODF_T10">'[4]F-3'!$K$28</definedName>
    <definedName name="TOTAL_ODF_T4">'[4]F-3'!$E$28</definedName>
    <definedName name="TOTAL_ODF_T6">'[4]F-3'!$G$28</definedName>
    <definedName name="TOTAL_ODF_T7">'[4]F-3'!$H$28</definedName>
    <definedName name="TOTAL_ODF_T8">'[4]F-3'!$I$28</definedName>
    <definedName name="TOTAL_ODF_T9">'[4]F-3'!$J$28</definedName>
    <definedName name="TRASP">#REF!</definedName>
    <definedName name="TRIMESTRE">'[4]Info General'!$C$16</definedName>
    <definedName name="U">#REF!</definedName>
    <definedName name="ULTIMO">'[3]Info General'!$E$20</definedName>
    <definedName name="ULTIMO_SALDO">'[4]Info General'!$F$20</definedName>
    <definedName name="VALOR_INS_BCC_FIN_01">'[4]F-2'!$B$31</definedName>
    <definedName name="VALOR_INS_BCC_FIN_02">'[4]F-2'!$C$31</definedName>
    <definedName name="VALOR_INS_BCC_FIN_03">'[4]F-2'!$D$31</definedName>
    <definedName name="VALOR_INS_BCC_FIN_04">'[4]F-2'!$E$31</definedName>
    <definedName name="VALOR_INS_BCC_FIN_05">'[4]F-2'!$F$31</definedName>
    <definedName name="VALOR_INS_BCC_FIN_06">'[4]F-2'!$G$31</definedName>
    <definedName name="VALOR_INS_BCC_FIN_07">'[4]F-2'!$H$31</definedName>
    <definedName name="VALOR_INS_BCC_T1">'[4]F-2'!$B$27</definedName>
    <definedName name="VALOR_INS_BCC_T2">'[4]F-2'!$C$27</definedName>
    <definedName name="VALOR_INS_BCC_T3">'[4]F-2'!$D$27</definedName>
    <definedName name="VALOR_INS_BCC_T4">'[4]F-2'!$E$27</definedName>
    <definedName name="VALOR_INS_BCC_T5">'[4]F-2'!$F$27</definedName>
    <definedName name="VALOR_INS_BCC_T6">'[4]F-2'!$G$27</definedName>
    <definedName name="VALOR_INS_BCC_T7">'[4]F-2'!$H$27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2" i="1" l="1"/>
  <c r="A72" i="1"/>
  <c r="B71" i="1"/>
  <c r="A71" i="1"/>
  <c r="B45" i="1"/>
  <c r="C41" i="1"/>
  <c r="C45" i="1" s="1"/>
  <c r="B41" i="1"/>
  <c r="B36" i="1"/>
  <c r="B35" i="1"/>
  <c r="C32" i="1"/>
  <c r="B32" i="1"/>
  <c r="B21" i="1"/>
  <c r="C19" i="1"/>
  <c r="B19" i="1"/>
  <c r="C18" i="1"/>
  <c r="B18" i="1"/>
  <c r="B16" i="1" s="1"/>
  <c r="C13" i="1"/>
  <c r="B13" i="1"/>
  <c r="C12" i="1"/>
  <c r="B12" i="1"/>
  <c r="C11" i="1"/>
  <c r="B11" i="1"/>
  <c r="C4" i="1" l="1"/>
  <c r="C16" i="1"/>
  <c r="C33" i="1" s="1"/>
  <c r="C61" i="1" s="1"/>
  <c r="C65" i="1" s="1"/>
  <c r="B4" i="1"/>
  <c r="B33" i="1" s="1"/>
  <c r="B61" i="1" s="1"/>
  <c r="C82" i="1" l="1"/>
  <c r="B63" i="1"/>
  <c r="B65" i="1" s="1"/>
  <c r="B82" i="1" s="1"/>
  <c r="I65" i="1"/>
  <c r="H65" i="1" l="1"/>
</calcChain>
</file>

<file path=xl/sharedStrings.xml><?xml version="1.0" encoding="utf-8"?>
<sst xmlns="http://schemas.openxmlformats.org/spreadsheetml/2006/main" count="58" uniqueCount="50">
  <si>
    <t xml:space="preserve">
Fideicomiso de Alianza Para el Campo de Guanajuato &lt;&lt;ALCAMPO&gt;&gt;
Estado de Flujos de Efectivo
Del 01 de enero al 31 de Diciembre de 2025 
( Cifras en Pesos 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</si>
  <si>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</si>
  <si>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</si>
  <si>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</si>
  <si>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</si>
  <si>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</si>
  <si>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</si>
  <si>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</si>
  <si>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</si>
  <si>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</si>
  <si>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</si>
  <si>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</si>
  <si>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</si>
  <si>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</si>
  <si>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</si>
  <si>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</si>
  <si>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</si>
  <si>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</si>
  <si>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</si>
  <si>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</si>
  <si>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</si>
  <si>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</si>
  <si>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</si>
  <si>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</si>
  <si>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</si>
  <si>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</si>
  <si>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</si>
  <si>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</si>
  <si>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</si>
  <si>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</si>
  <si>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</si>
  <si>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</si>
  <si>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</si>
  <si>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</si>
  <si>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</si>
  <si>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</si>
  <si>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</si>
  <si>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</si>
  <si>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</si>
  <si>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</si>
  <si>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</si>
  <si>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</si>
  <si>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</si>
  <si>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</si>
  <si>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</si>
  <si>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</si>
  <si>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</si>
  <si>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</si>
  <si>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</si>
  <si>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“Bajo protesta de decir verdad declaramos que los Estados Financieros y sus notas, son razonablemente correctos y 
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</si>
</sst>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_-;\-* #,##0_-;_-* &quot;-&quot;??_-;_-@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3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1" applyProtection="1">
      <protection locked="0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left" vertical="center" wrapText="1" indent="5"/>
    </xf>
    <xf numFmtId="0" fontId="2" fillId="2" borderId="3" xfId="1" applyFont="1" applyFill="1" applyBorder="1" applyAlignment="1">
      <alignment horizontal="left" vertical="center" wrapText="1" indent="5"/>
    </xf>
    <xf numFmtId="0" fontId="2" fillId="0" borderId="4" xfId="1" applyFont="1" applyBorder="1" applyAlignment="1">
      <alignment horizontal="left" vertical="top" wrapText="1" indent="1"/>
    </xf>
    <xf numFmtId="4" fontId="2" fillId="0" borderId="4" xfId="1" applyNumberFormat="1" applyFont="1" applyBorder="1" applyAlignment="1" applyProtection="1">
      <alignment horizontal="center" vertical="top" wrapText="1"/>
      <protection locked="0"/>
    </xf>
    <xf numFmtId="0" fontId="2" fillId="0" borderId="4" xfId="1" applyFont="1" applyBorder="1" applyAlignment="1">
      <alignment horizontal="left" vertical="top" wrapText="1" indent="2"/>
    </xf>
    <xf numFmtId="165" fontId="2" fillId="0" borderId="4" xfId="2" applyNumberFormat="1" applyFont="1" applyFill="1" applyBorder="1" applyAlignment="1" applyProtection="1">
      <alignment vertical="top" wrapText="1"/>
      <protection locked="0"/>
    </xf>
    <xf numFmtId="0" fontId="1" fillId="0" borderId="4" xfId="1" applyBorder="1" applyAlignment="1">
      <alignment horizontal="left" vertical="top" wrapText="1" indent="3"/>
    </xf>
    <xf numFmtId="165" fontId="1" fillId="0" borderId="4" xfId="2" applyNumberFormat="1" applyFont="1" applyBorder="1" applyAlignment="1" applyProtection="1">
      <alignment vertical="top" wrapText="1"/>
      <protection locked="0"/>
    </xf>
    <xf numFmtId="165" fontId="4" fillId="0" borderId="4" xfId="2" applyNumberFormat="1" applyFont="1" applyFill="1" applyBorder="1" applyAlignment="1" applyProtection="1">
      <alignment vertical="top"/>
      <protection locked="0"/>
    </xf>
    <xf numFmtId="165" fontId="4" fillId="0" borderId="5" xfId="2" applyNumberFormat="1" applyFont="1" applyFill="1" applyBorder="1" applyAlignment="1" applyProtection="1">
      <alignment vertical="top"/>
      <protection locked="0"/>
    </xf>
    <xf numFmtId="0" fontId="1" fillId="0" borderId="4" xfId="1" applyBorder="1" applyAlignment="1">
      <alignment horizontal="left" vertical="top" wrapText="1"/>
    </xf>
    <xf numFmtId="165" fontId="1" fillId="0" borderId="0" xfId="1" applyNumberFormat="1" applyProtection="1">
      <protection locked="0"/>
    </xf>
    <xf numFmtId="0" fontId="2" fillId="0" borderId="4" xfId="1" applyFont="1" applyBorder="1" applyAlignment="1">
      <alignment vertical="top" wrapText="1"/>
    </xf>
    <xf numFmtId="165" fontId="1" fillId="0" borderId="4" xfId="2" applyNumberFormat="1" applyFont="1" applyFill="1" applyBorder="1" applyAlignment="1" applyProtection="1">
      <alignment vertical="top" wrapText="1"/>
      <protection locked="0"/>
    </xf>
    <xf numFmtId="4" fontId="5" fillId="0" borderId="0" xfId="1" applyNumberFormat="1" applyFont="1" applyProtection="1">
      <protection locked="0"/>
    </xf>
    <xf numFmtId="164" fontId="1" fillId="0" borderId="0" xfId="2" applyFont="1" applyProtection="1">
      <protection locked="0"/>
    </xf>
    <xf numFmtId="165" fontId="2" fillId="0" borderId="4" xfId="2" applyNumberFormat="1" applyFont="1" applyBorder="1" applyAlignment="1" applyProtection="1">
      <alignment vertical="top" wrapText="1"/>
      <protection locked="0"/>
    </xf>
    <xf numFmtId="164" fontId="6" fillId="0" borderId="0" xfId="2" applyFont="1" applyProtection="1">
      <protection locked="0"/>
    </xf>
    <xf numFmtId="0" fontId="1" fillId="0" borderId="4" xfId="1" applyBorder="1" applyAlignment="1">
      <alignment vertical="top" wrapText="1"/>
    </xf>
    <xf numFmtId="165" fontId="1" fillId="0" borderId="4" xfId="2" applyNumberFormat="1" applyFont="1" applyFill="1" applyBorder="1" applyAlignment="1">
      <alignment vertical="top" wrapText="1"/>
    </xf>
    <xf numFmtId="165" fontId="1" fillId="0" borderId="4" xfId="2" applyNumberFormat="1" applyFont="1" applyFill="1" applyBorder="1" applyAlignment="1">
      <alignment vertical="top"/>
    </xf>
    <xf numFmtId="0" fontId="4" fillId="0" borderId="6" xfId="1" applyFont="1" applyBorder="1" applyProtection="1">
      <protection locked="0"/>
    </xf>
    <xf numFmtId="0" fontId="4" fillId="0" borderId="0" xfId="1" applyFont="1" applyProtection="1">
      <protection locked="0"/>
    </xf>
    <xf numFmtId="164" fontId="4" fillId="0" borderId="0" xfId="2" applyFont="1" applyProtection="1">
      <protection locked="0"/>
    </xf>
    <xf numFmtId="0" fontId="4" fillId="0" borderId="6" xfId="0" applyFont="1" applyBorder="1" applyAlignment="1" applyProtection="1">
      <alignment vertical="center"/>
      <protection locked="0"/>
    </xf>
    <xf numFmtId="3" fontId="1" fillId="0" borderId="0" xfId="1" applyNumberFormat="1" applyProtection="1">
      <protection locked="0"/>
    </xf>
    <xf numFmtId="0" fontId="5" fillId="0" borderId="0" xfId="1" applyFont="1" applyProtection="1">
      <protection locked="0"/>
    </xf>
    <xf numFmtId="0" fontId="7" fillId="0" borderId="0" xfId="1" applyFont="1" applyProtection="1">
      <protection locked="0"/>
    </xf>
    <xf numFmtId="4" fontId="7" fillId="0" borderId="0" xfId="1" applyNumberFormat="1" applyFont="1" applyProtection="1">
      <protection locked="0"/>
    </xf>
    <xf numFmtId="4" fontId="1" fillId="0" borderId="0" xfId="1" applyNumberFormat="1" applyProtection="1">
      <protection locked="0"/>
    </xf>
    <xf numFmtId="0" fontId="1" fillId="0" borderId="0" xfId="1" applyAlignment="1" applyProtection="1">
      <alignment horizontal="center" vertical="top" wrapText="1"/>
      <protection locked="0"/>
    </xf>
    <xf numFmtId="4" fontId="4" fillId="3" borderId="6" xfId="1" applyNumberFormat="1" applyFont="1" applyFill="1" applyBorder="1" applyProtection="1"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4" fontId="1" fillId="0" borderId="0" xfId="1" applyNumberFormat="1" applyAlignment="1" applyProtection="1">
      <alignment horizontal="center" wrapText="1"/>
      <protection locked="0"/>
    </xf>
    <xf numFmtId="0" fontId="1" fillId="0" borderId="0" xfId="1" applyAlignment="1" applyProtection="1">
      <alignment vertical="top"/>
      <protection locked="0"/>
    </xf>
  </cellXfs>
  <cellStyles count="3">
    <cellStyle name="Millares 17 3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12%20DIC%20%20CUENTA%20PUBLICA%20FOFA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est fin "/>
      <sheetName val="Notas a los Edos Financiero "/>
      <sheetName val="ACT (2)"/>
      <sheetName val="ESF (2)"/>
      <sheetName val="VHP (2)"/>
      <sheetName val="EFE"/>
      <sheetName val="Notas de Gestión Administrativa"/>
      <sheetName val="Conciliacion_Ig (2)"/>
      <sheetName val="Conciliacion_Eg (2)"/>
      <sheetName val="Memoria (2)"/>
      <sheetName val="0321_EAI PARA ASEG"/>
      <sheetName val="0321_EAI_PEGT_FAC_2304 (2)"/>
      <sheetName val="EAI COMPLEMENTARIO RF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2_IPF_PEGT_FAC_2402"/>
      <sheetName val="0341_BMI_PEGT_FAC"/>
      <sheetName val="0341_BMI_PEGT_FAC_2204"/>
      <sheetName val="0341_Inmuebles_Contable "/>
      <sheetName val="0344_DGF_PEGT_FAC_2402"/>
      <sheetName val="0345_EQB_PEGT_FAC_2402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0343_CBP_PEGT_FAC_2402"/>
      <sheetName val="AYUDAS Y SUB"/>
      <sheetName val="Inf. Ad. que dispongan o leyes"/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>
        <row r="4">
          <cell r="B4">
            <v>1026301.17</v>
          </cell>
        </row>
        <row r="11">
          <cell r="B11">
            <v>1026301.17</v>
          </cell>
          <cell r="C11">
            <v>1629887.92</v>
          </cell>
        </row>
        <row r="14">
          <cell r="B14">
            <v>67767326.140000001</v>
          </cell>
          <cell r="C14">
            <v>72238885.920000002</v>
          </cell>
        </row>
        <row r="15">
          <cell r="B15">
            <v>37049502.149999999</v>
          </cell>
          <cell r="C15">
            <v>41699000</v>
          </cell>
        </row>
        <row r="29">
          <cell r="B29">
            <v>182616.74</v>
          </cell>
          <cell r="C29">
            <v>375136.77</v>
          </cell>
        </row>
        <row r="30">
          <cell r="B30">
            <v>4213342.24</v>
          </cell>
          <cell r="C30">
            <v>3706442.95</v>
          </cell>
        </row>
      </sheetData>
      <sheetData sheetId="2">
        <row r="5">
          <cell r="B5">
            <v>10434819.08</v>
          </cell>
          <cell r="C5">
            <v>8278984.5599999996</v>
          </cell>
        </row>
      </sheetData>
      <sheetData sheetId="3"/>
      <sheetData sheetId="4"/>
      <sheetData sheetId="5">
        <row r="14">
          <cell r="B14">
            <v>4020068.05</v>
          </cell>
        </row>
      </sheetData>
      <sheetData sheetId="6"/>
      <sheetData sheetId="7"/>
      <sheetData sheetId="8"/>
      <sheetData sheetId="9">
        <row r="9">
          <cell r="H9">
            <v>2179570</v>
          </cell>
        </row>
      </sheetData>
      <sheetData sheetId="10">
        <row r="3">
          <cell r="D3">
            <v>41.62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1">
          <cell r="D11">
            <v>67767326.140000001</v>
          </cell>
        </row>
      </sheetData>
      <sheetData sheetId="22"/>
      <sheetData sheetId="23"/>
      <sheetData sheetId="24">
        <row r="43">
          <cell r="F43">
            <v>14999.99</v>
          </cell>
        </row>
      </sheetData>
      <sheetData sheetId="25"/>
      <sheetData sheetId="26"/>
      <sheetData sheetId="27"/>
      <sheetData sheetId="28"/>
      <sheetData sheetId="29">
        <row r="29">
          <cell r="A29" t="str">
            <v>Ing. Marisol Suárez Correa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1">
          <cell r="A1" t="str">
            <v>al 31 de Diciembre de 2025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2">
    <tabColor rgb="FFFFFF00"/>
    <pageSetUpPr fitToPage="1"/>
  </sheetPr>
  <dimension ref="A1:J87"/>
  <sheetViews>
    <sheetView tabSelected="1" topLeftCell="A46" zoomScale="110" zoomScaleNormal="110" workbookViewId="0">
      <selection activeCell="N68" sqref="N68"/>
    </sheetView>
  </sheetViews>
  <sheetFormatPr baseColWidth="10" defaultColWidth="12" defaultRowHeight="12.75" x14ac:dyDescent="0.2"/>
  <cols>
    <col min="1" max="1" width="90.1640625" style="1" customWidth="1"/>
    <col min="2" max="2" width="17.5" style="32" customWidth="1"/>
    <col min="3" max="3" width="17.1640625" style="32" bestFit="1" customWidth="1"/>
    <col min="4" max="4" width="1.33203125" style="1" customWidth="1"/>
    <col min="5" max="7" width="12" style="1" hidden="1" customWidth="1"/>
    <col min="8" max="8" width="15.6640625" style="29" hidden="1" customWidth="1"/>
    <col min="9" max="10" width="0" style="29" hidden="1" customWidth="1"/>
    <col min="11" max="12" width="0" style="1" hidden="1" customWidth="1"/>
    <col min="13" max="16384" width="12" style="1"/>
  </cols>
  <sheetData>
    <row r="1" spans="1:3" s="1" customFormat="1" ht="76.5" customHeight="1" x14ac:dyDescent="0.2">
      <c r="A1" s="35" t="s">
        <v>0</v>
      </c>
      <c r="B1" s="36"/>
      <c r="C1" s="37"/>
    </row>
    <row r="2" spans="1:3" s="1" customFormat="1" x14ac:dyDescent="0.2">
      <c r="A2" s="2" t="s">
        <v>1</v>
      </c>
      <c r="B2" s="3">
        <v>2025</v>
      </c>
      <c r="C2" s="4">
        <v>2024</v>
      </c>
    </row>
    <row r="3" spans="1:3" s="1" customFormat="1" x14ac:dyDescent="0.2">
      <c r="A3" s="5" t="s">
        <v>2</v>
      </c>
      <c r="B3" s="6"/>
      <c r="C3" s="6"/>
    </row>
    <row r="4" spans="1:3" s="1" customFormat="1" ht="14.25" customHeight="1" x14ac:dyDescent="0.2">
      <c r="A4" s="7" t="s">
        <v>3</v>
      </c>
      <c r="B4" s="8">
        <f>SUM(B5:B14)</f>
        <v>109863197.51000001</v>
      </c>
      <c r="C4" s="8">
        <f>SUM(C5:C14)</f>
        <v>120609935.66</v>
      </c>
    </row>
    <row r="5" spans="1:3" s="1" customFormat="1" x14ac:dyDescent="0.2">
      <c r="A5" s="9" t="s">
        <v>4</v>
      </c>
      <c r="B5" s="10">
        <v>0</v>
      </c>
      <c r="C5" s="10">
        <v>0</v>
      </c>
    </row>
    <row r="6" spans="1:3" s="1" customFormat="1" x14ac:dyDescent="0.2">
      <c r="A6" s="9" t="s">
        <v>5</v>
      </c>
      <c r="B6" s="10">
        <v>0</v>
      </c>
      <c r="C6" s="10">
        <v>0</v>
      </c>
    </row>
    <row r="7" spans="1:3" s="1" customFormat="1" x14ac:dyDescent="0.2">
      <c r="A7" s="9" t="s">
        <v>6</v>
      </c>
      <c r="B7" s="10">
        <v>0</v>
      </c>
      <c r="C7" s="10">
        <v>0</v>
      </c>
    </row>
    <row r="8" spans="1:3" s="1" customFormat="1" x14ac:dyDescent="0.2">
      <c r="A8" s="9" t="s">
        <v>7</v>
      </c>
      <c r="B8" s="10">
        <v>0</v>
      </c>
      <c r="C8" s="10">
        <v>0</v>
      </c>
    </row>
    <row r="9" spans="1:3" s="1" customFormat="1" x14ac:dyDescent="0.2">
      <c r="A9" s="9" t="s">
        <v>8</v>
      </c>
      <c r="B9" s="10">
        <v>0</v>
      </c>
      <c r="C9" s="10">
        <v>0</v>
      </c>
    </row>
    <row r="10" spans="1:3" s="1" customFormat="1" x14ac:dyDescent="0.2">
      <c r="A10" s="9" t="s">
        <v>9</v>
      </c>
      <c r="B10" s="10">
        <v>0</v>
      </c>
      <c r="C10" s="10">
        <v>0</v>
      </c>
    </row>
    <row r="11" spans="1:3" s="1" customFormat="1" x14ac:dyDescent="0.2">
      <c r="A11" s="9" t="s">
        <v>10</v>
      </c>
      <c r="B11" s="10">
        <f>'[10]0311_ACT_PEGT_FAC_2402'!B11</f>
        <v>1026301.17</v>
      </c>
      <c r="C11" s="10">
        <f>'[10]0311_ACT_PEGT_FAC_2402'!C11</f>
        <v>1629887.92</v>
      </c>
    </row>
    <row r="12" spans="1:3" s="1" customFormat="1" ht="27" customHeight="1" x14ac:dyDescent="0.2">
      <c r="A12" s="9" t="s">
        <v>11</v>
      </c>
      <c r="B12" s="11">
        <f>'[10]0311_ACT_PEGT_FAC_2402'!B14</f>
        <v>67767326.140000001</v>
      </c>
      <c r="C12" s="11">
        <f>'[10]0311_ACT_PEGT_FAC_2402'!C14</f>
        <v>72238885.920000002</v>
      </c>
    </row>
    <row r="13" spans="1:3" s="1" customFormat="1" ht="25.5" x14ac:dyDescent="0.2">
      <c r="A13" s="9" t="s">
        <v>12</v>
      </c>
      <c r="B13" s="12">
        <f>'[10]0311_ACT_PEGT_FAC_2402'!B15</f>
        <v>37049502.149999999</v>
      </c>
      <c r="C13" s="12">
        <f>'[10]0311_ACT_PEGT_FAC_2402'!C15</f>
        <v>41699000</v>
      </c>
    </row>
    <row r="14" spans="1:3" s="1" customFormat="1" x14ac:dyDescent="0.2">
      <c r="A14" s="9" t="s">
        <v>13</v>
      </c>
      <c r="B14" s="10">
        <v>4020068.05</v>
      </c>
      <c r="C14" s="10">
        <v>5042161.82</v>
      </c>
    </row>
    <row r="15" spans="1:3" s="1" customFormat="1" ht="10.5" customHeight="1" x14ac:dyDescent="0.2">
      <c r="A15" s="13"/>
      <c r="B15" s="10"/>
      <c r="C15" s="10"/>
    </row>
    <row r="16" spans="1:3" s="1" customFormat="1" ht="14.25" customHeight="1" x14ac:dyDescent="0.2">
      <c r="A16" s="7" t="s">
        <v>14</v>
      </c>
      <c r="B16" s="8">
        <f>SUM(B17:B32)</f>
        <v>107634015</v>
      </c>
      <c r="C16" s="8">
        <f>SUM(C17:C32)</f>
        <v>119603537.5</v>
      </c>
    </row>
    <row r="17" spans="1:5" s="1" customFormat="1" x14ac:dyDescent="0.2">
      <c r="A17" s="9" t="s">
        <v>15</v>
      </c>
      <c r="B17" s="10">
        <v>0</v>
      </c>
      <c r="C17" s="10">
        <v>0</v>
      </c>
    </row>
    <row r="18" spans="1:5" s="1" customFormat="1" x14ac:dyDescent="0.2">
      <c r="A18" s="9" t="s">
        <v>16</v>
      </c>
      <c r="B18" s="10">
        <f>+'[10]0311_ACT_PEGT_FAC_2402'!B29</f>
        <v>182616.74</v>
      </c>
      <c r="C18" s="10">
        <f>+'[10]0311_ACT_PEGT_FAC_2402'!C29</f>
        <v>375136.77</v>
      </c>
      <c r="E18" s="14"/>
    </row>
    <row r="19" spans="1:5" s="1" customFormat="1" x14ac:dyDescent="0.2">
      <c r="A19" s="9" t="s">
        <v>17</v>
      </c>
      <c r="B19" s="10">
        <f>+'[10]0311_ACT_PEGT_FAC_2402'!B30+86822.89+80294+105898.89+19076+1.66-100099.42-395200</f>
        <v>4010136.26</v>
      </c>
      <c r="C19" s="10">
        <f>+'[10]0311_ACT_PEGT_FAC_2402'!C30+129452.16-173645.78-118447.66</f>
        <v>3543801.6700000004</v>
      </c>
      <c r="E19" s="14"/>
    </row>
    <row r="20" spans="1:5" s="1" customFormat="1" x14ac:dyDescent="0.2">
      <c r="A20" s="9" t="s">
        <v>18</v>
      </c>
      <c r="B20" s="10">
        <v>0</v>
      </c>
      <c r="C20" s="10">
        <v>0</v>
      </c>
    </row>
    <row r="21" spans="1:5" s="1" customFormat="1" x14ac:dyDescent="0.2">
      <c r="A21" s="9" t="s">
        <v>19</v>
      </c>
      <c r="B21" s="10">
        <f>7000000+88074562-3500000+13000000-3500000</f>
        <v>101074562</v>
      </c>
      <c r="C21" s="10">
        <v>110634166</v>
      </c>
    </row>
    <row r="22" spans="1:5" s="1" customFormat="1" x14ac:dyDescent="0.2">
      <c r="A22" s="9" t="s">
        <v>20</v>
      </c>
      <c r="B22" s="10">
        <v>0</v>
      </c>
      <c r="C22" s="10">
        <v>0</v>
      </c>
    </row>
    <row r="23" spans="1:5" s="1" customFormat="1" x14ac:dyDescent="0.2">
      <c r="A23" s="9" t="s">
        <v>21</v>
      </c>
      <c r="B23" s="10">
        <v>0</v>
      </c>
      <c r="C23" s="10">
        <v>0</v>
      </c>
    </row>
    <row r="24" spans="1:5" s="1" customFormat="1" x14ac:dyDescent="0.2">
      <c r="A24" s="9" t="s">
        <v>22</v>
      </c>
      <c r="B24" s="10">
        <v>0</v>
      </c>
      <c r="C24" s="10">
        <v>0</v>
      </c>
    </row>
    <row r="25" spans="1:5" s="1" customFormat="1" x14ac:dyDescent="0.2">
      <c r="A25" s="9" t="s">
        <v>23</v>
      </c>
      <c r="B25" s="10">
        <v>0</v>
      </c>
      <c r="C25" s="10">
        <v>0</v>
      </c>
    </row>
    <row r="26" spans="1:5" s="1" customFormat="1" x14ac:dyDescent="0.2">
      <c r="A26" s="9" t="s">
        <v>24</v>
      </c>
      <c r="B26" s="10">
        <v>0</v>
      </c>
      <c r="C26" s="10">
        <v>0</v>
      </c>
    </row>
    <row r="27" spans="1:5" s="1" customFormat="1" x14ac:dyDescent="0.2">
      <c r="A27" s="9" t="s">
        <v>25</v>
      </c>
      <c r="B27" s="10">
        <v>0</v>
      </c>
      <c r="C27" s="10">
        <v>0</v>
      </c>
    </row>
    <row r="28" spans="1:5" s="1" customFormat="1" x14ac:dyDescent="0.2">
      <c r="A28" s="9" t="s">
        <v>26</v>
      </c>
      <c r="B28" s="10">
        <v>0</v>
      </c>
      <c r="C28" s="10">
        <v>0</v>
      </c>
    </row>
    <row r="29" spans="1:5" s="1" customFormat="1" ht="22.5" customHeight="1" x14ac:dyDescent="0.2">
      <c r="A29" s="9" t="s">
        <v>27</v>
      </c>
      <c r="B29" s="10">
        <v>0</v>
      </c>
      <c r="C29" s="10">
        <v>0</v>
      </c>
    </row>
    <row r="30" spans="1:5" s="1" customFormat="1" x14ac:dyDescent="0.2">
      <c r="A30" s="9" t="s">
        <v>28</v>
      </c>
      <c r="B30" s="10">
        <v>0</v>
      </c>
      <c r="C30" s="10">
        <v>0</v>
      </c>
    </row>
    <row r="31" spans="1:5" s="1" customFormat="1" x14ac:dyDescent="0.2">
      <c r="A31" s="9" t="s">
        <v>29</v>
      </c>
      <c r="B31" s="10">
        <v>0</v>
      </c>
      <c r="C31" s="10">
        <v>0</v>
      </c>
    </row>
    <row r="32" spans="1:5" s="1" customFormat="1" x14ac:dyDescent="0.2">
      <c r="A32" s="9" t="s">
        <v>30</v>
      </c>
      <c r="B32" s="10">
        <f>16700+2000000+350000</f>
        <v>2366700</v>
      </c>
      <c r="C32" s="10">
        <f>50433.06+5000000</f>
        <v>5050433.0599999996</v>
      </c>
    </row>
    <row r="33" spans="1:3" s="1" customFormat="1" ht="15.75" customHeight="1" x14ac:dyDescent="0.2">
      <c r="A33" s="5" t="s">
        <v>31</v>
      </c>
      <c r="B33" s="8">
        <f>+B4-B16</f>
        <v>2229182.5100000054</v>
      </c>
      <c r="C33" s="8">
        <f>+C4-C16</f>
        <v>1006398.1599999964</v>
      </c>
    </row>
    <row r="34" spans="1:3" s="1" customFormat="1" ht="12" customHeight="1" x14ac:dyDescent="0.2">
      <c r="A34" s="15"/>
      <c r="B34" s="8"/>
      <c r="C34" s="8"/>
    </row>
    <row r="35" spans="1:3" s="1" customFormat="1" ht="13.5" customHeight="1" x14ac:dyDescent="0.2">
      <c r="A35" s="5" t="s">
        <v>32</v>
      </c>
      <c r="B35" s="8">
        <f>+B36</f>
        <v>0</v>
      </c>
      <c r="C35" s="8">
        <v>0</v>
      </c>
    </row>
    <row r="36" spans="1:3" s="1" customFormat="1" ht="14.25" customHeight="1" x14ac:dyDescent="0.2">
      <c r="A36" s="7" t="s">
        <v>3</v>
      </c>
      <c r="B36" s="8">
        <f>+B37</f>
        <v>0</v>
      </c>
      <c r="C36" s="8">
        <v>0</v>
      </c>
    </row>
    <row r="37" spans="1:3" s="1" customFormat="1" x14ac:dyDescent="0.2">
      <c r="A37" s="9" t="s">
        <v>33</v>
      </c>
      <c r="B37" s="10">
        <v>0</v>
      </c>
      <c r="C37" s="10">
        <v>0</v>
      </c>
    </row>
    <row r="38" spans="1:3" s="1" customFormat="1" x14ac:dyDescent="0.2">
      <c r="A38" s="9" t="s">
        <v>34</v>
      </c>
      <c r="B38" s="10">
        <v>0</v>
      </c>
      <c r="C38" s="10">
        <v>0</v>
      </c>
    </row>
    <row r="39" spans="1:3" s="1" customFormat="1" x14ac:dyDescent="0.2">
      <c r="A39" s="9" t="s">
        <v>35</v>
      </c>
      <c r="B39" s="10">
        <v>0</v>
      </c>
      <c r="C39" s="10">
        <v>0</v>
      </c>
    </row>
    <row r="40" spans="1:3" s="1" customFormat="1" ht="12" customHeight="1" x14ac:dyDescent="0.2">
      <c r="A40" s="13"/>
      <c r="B40" s="10"/>
      <c r="C40" s="10"/>
    </row>
    <row r="41" spans="1:3" s="1" customFormat="1" ht="14.25" customHeight="1" x14ac:dyDescent="0.2">
      <c r="A41" s="7" t="s">
        <v>14</v>
      </c>
      <c r="B41" s="8">
        <f>+B43+B44</f>
        <v>73347.990000000005</v>
      </c>
      <c r="C41" s="8">
        <f>+C43</f>
        <v>161489.60000000001</v>
      </c>
    </row>
    <row r="42" spans="1:3" s="1" customFormat="1" x14ac:dyDescent="0.2">
      <c r="A42" s="9" t="s">
        <v>33</v>
      </c>
      <c r="B42" s="10">
        <v>0</v>
      </c>
      <c r="C42" s="10">
        <v>0</v>
      </c>
    </row>
    <row r="43" spans="1:3" s="1" customFormat="1" x14ac:dyDescent="0.2">
      <c r="A43" s="9" t="s">
        <v>34</v>
      </c>
      <c r="B43" s="10">
        <v>73347.990000000005</v>
      </c>
      <c r="C43" s="10">
        <v>161489.60000000001</v>
      </c>
    </row>
    <row r="44" spans="1:3" s="1" customFormat="1" x14ac:dyDescent="0.2">
      <c r="A44" s="9" t="s">
        <v>36</v>
      </c>
      <c r="B44" s="10">
        <v>0</v>
      </c>
      <c r="C44" s="10">
        <v>0</v>
      </c>
    </row>
    <row r="45" spans="1:3" s="1" customFormat="1" ht="14.25" customHeight="1" x14ac:dyDescent="0.2">
      <c r="A45" s="5" t="s">
        <v>37</v>
      </c>
      <c r="B45" s="8">
        <f>+B36-B41</f>
        <v>-73347.990000000005</v>
      </c>
      <c r="C45" s="8">
        <f>+C36-C41</f>
        <v>-161489.60000000001</v>
      </c>
    </row>
    <row r="46" spans="1:3" s="1" customFormat="1" ht="12" customHeight="1" x14ac:dyDescent="0.2">
      <c r="A46" s="15"/>
      <c r="B46" s="8"/>
      <c r="C46" s="8"/>
    </row>
    <row r="47" spans="1:3" s="1" customFormat="1" ht="13.5" customHeight="1" x14ac:dyDescent="0.2">
      <c r="A47" s="5" t="s">
        <v>38</v>
      </c>
      <c r="B47" s="16"/>
      <c r="C47" s="16"/>
    </row>
    <row r="48" spans="1:3" s="1" customFormat="1" ht="14.25" customHeight="1" x14ac:dyDescent="0.2">
      <c r="A48" s="7" t="s">
        <v>3</v>
      </c>
      <c r="B48" s="8">
        <v>0</v>
      </c>
      <c r="C48" s="8">
        <v>0</v>
      </c>
    </row>
    <row r="49" spans="1:10" x14ac:dyDescent="0.2">
      <c r="A49" s="9" t="s">
        <v>39</v>
      </c>
      <c r="B49" s="16">
        <v>0</v>
      </c>
      <c r="C49" s="16">
        <v>0</v>
      </c>
      <c r="H49" s="1"/>
      <c r="I49" s="1"/>
      <c r="J49" s="1"/>
    </row>
    <row r="50" spans="1:10" x14ac:dyDescent="0.2">
      <c r="A50" s="9" t="s">
        <v>40</v>
      </c>
      <c r="B50" s="16">
        <v>0</v>
      </c>
      <c r="C50" s="16">
        <v>0</v>
      </c>
      <c r="H50" s="1"/>
      <c r="I50" s="1"/>
      <c r="J50" s="1"/>
    </row>
    <row r="51" spans="1:10" x14ac:dyDescent="0.2">
      <c r="A51" s="9" t="s">
        <v>41</v>
      </c>
      <c r="B51" s="16">
        <v>0</v>
      </c>
      <c r="C51" s="16">
        <v>0</v>
      </c>
      <c r="H51" s="1"/>
      <c r="I51" s="1"/>
      <c r="J51" s="1"/>
    </row>
    <row r="52" spans="1:10" x14ac:dyDescent="0.2">
      <c r="A52" s="9" t="s">
        <v>42</v>
      </c>
      <c r="B52" s="16">
        <v>0</v>
      </c>
      <c r="C52" s="16">
        <v>0</v>
      </c>
      <c r="H52" s="1"/>
      <c r="I52" s="1"/>
      <c r="J52" s="1"/>
    </row>
    <row r="53" spans="1:10" ht="12" customHeight="1" x14ac:dyDescent="0.2">
      <c r="A53" s="13"/>
      <c r="B53" s="16"/>
      <c r="C53" s="16"/>
      <c r="H53" s="1"/>
      <c r="I53" s="1"/>
      <c r="J53" s="1"/>
    </row>
    <row r="54" spans="1:10" ht="14.25" customHeight="1" x14ac:dyDescent="0.2">
      <c r="A54" s="7" t="s">
        <v>14</v>
      </c>
      <c r="B54" s="8">
        <v>0</v>
      </c>
      <c r="C54" s="8">
        <v>0</v>
      </c>
      <c r="H54" s="1"/>
      <c r="I54" s="1"/>
      <c r="J54" s="1"/>
    </row>
    <row r="55" spans="1:10" x14ac:dyDescent="0.2">
      <c r="A55" s="9" t="s">
        <v>43</v>
      </c>
      <c r="B55" s="10">
        <v>0</v>
      </c>
      <c r="C55" s="10">
        <v>0</v>
      </c>
      <c r="H55" s="1"/>
      <c r="I55" s="1"/>
      <c r="J55" s="1"/>
    </row>
    <row r="56" spans="1:10" x14ac:dyDescent="0.2">
      <c r="A56" s="9" t="s">
        <v>40</v>
      </c>
      <c r="B56" s="10">
        <v>0</v>
      </c>
      <c r="C56" s="10">
        <v>0</v>
      </c>
      <c r="H56" s="1"/>
      <c r="I56" s="1"/>
      <c r="J56" s="1"/>
    </row>
    <row r="57" spans="1:10" x14ac:dyDescent="0.2">
      <c r="A57" s="9" t="s">
        <v>41</v>
      </c>
      <c r="B57" s="10">
        <v>0</v>
      </c>
      <c r="C57" s="10">
        <v>0</v>
      </c>
      <c r="H57" s="1"/>
      <c r="I57" s="1"/>
      <c r="J57" s="1"/>
    </row>
    <row r="58" spans="1:10" x14ac:dyDescent="0.2">
      <c r="A58" s="9" t="s">
        <v>44</v>
      </c>
      <c r="B58" s="10">
        <v>0</v>
      </c>
      <c r="C58" s="10">
        <v>0</v>
      </c>
      <c r="E58" s="17">
        <v>16671.599999999999</v>
      </c>
      <c r="H58" s="1"/>
      <c r="I58" s="1"/>
      <c r="J58" s="1"/>
    </row>
    <row r="59" spans="1:10" ht="14.25" customHeight="1" x14ac:dyDescent="0.2">
      <c r="A59" s="5" t="s">
        <v>45</v>
      </c>
      <c r="B59" s="8">
        <v>0</v>
      </c>
      <c r="C59" s="8">
        <v>0</v>
      </c>
      <c r="H59" s="1"/>
      <c r="I59" s="1"/>
      <c r="J59" s="1"/>
    </row>
    <row r="60" spans="1:10" ht="12" customHeight="1" x14ac:dyDescent="0.2">
      <c r="A60" s="15"/>
      <c r="B60" s="8"/>
      <c r="C60" s="8"/>
      <c r="E60" s="18"/>
      <c r="F60" s="18"/>
      <c r="G60" s="18"/>
      <c r="H60" s="18"/>
      <c r="I60" s="18"/>
      <c r="J60" s="18"/>
    </row>
    <row r="61" spans="1:10" ht="15" customHeight="1" x14ac:dyDescent="0.2">
      <c r="A61" s="5" t="s">
        <v>46</v>
      </c>
      <c r="B61" s="8">
        <f>+B33-B41</f>
        <v>2155834.5200000051</v>
      </c>
      <c r="C61" s="8">
        <f>+C33-C41</f>
        <v>844908.55999999645</v>
      </c>
      <c r="E61" s="18">
        <v>0</v>
      </c>
      <c r="F61" s="18"/>
      <c r="G61" s="18"/>
      <c r="H61" s="18"/>
      <c r="I61" s="18"/>
      <c r="J61" s="18"/>
    </row>
    <row r="62" spans="1:10" ht="12" customHeight="1" x14ac:dyDescent="0.2">
      <c r="A62" s="15"/>
      <c r="B62" s="8"/>
      <c r="C62" s="8"/>
      <c r="E62" s="18"/>
      <c r="F62" s="18"/>
      <c r="G62" s="18"/>
      <c r="H62" s="18"/>
      <c r="I62" s="18"/>
      <c r="J62" s="18"/>
    </row>
    <row r="63" spans="1:10" ht="15.75" customHeight="1" x14ac:dyDescent="0.2">
      <c r="A63" s="5" t="s">
        <v>47</v>
      </c>
      <c r="B63" s="19">
        <f>C65</f>
        <v>8278984.5620000083</v>
      </c>
      <c r="C63" s="19">
        <v>7434076.0020000115</v>
      </c>
      <c r="E63" s="18">
        <v>0</v>
      </c>
      <c r="F63" s="18"/>
      <c r="G63" s="18"/>
      <c r="H63" s="18"/>
      <c r="I63" s="18"/>
      <c r="J63" s="18"/>
    </row>
    <row r="64" spans="1:10" ht="11.25" customHeight="1" x14ac:dyDescent="0.2">
      <c r="A64" s="15"/>
      <c r="B64" s="19"/>
      <c r="C64" s="19"/>
      <c r="E64" s="18"/>
      <c r="F64" s="18"/>
      <c r="G64" s="18"/>
      <c r="H64" s="18"/>
      <c r="I64" s="18"/>
      <c r="J64" s="18"/>
    </row>
    <row r="65" spans="1:10" ht="13.5" customHeight="1" x14ac:dyDescent="0.2">
      <c r="A65" s="5" t="s">
        <v>48</v>
      </c>
      <c r="B65" s="19">
        <f>+B61+B63</f>
        <v>10434819.082000013</v>
      </c>
      <c r="C65" s="19">
        <f>+C61+C63</f>
        <v>8278984.5620000083</v>
      </c>
      <c r="E65" s="18">
        <v>0</v>
      </c>
      <c r="F65" s="18">
        <v>0</v>
      </c>
      <c r="G65" s="18"/>
      <c r="H65" s="20">
        <f>+B65-'[10]0312_ESF_PEGT_FAC_2402'!B5</f>
        <v>2.0000133663415909E-3</v>
      </c>
      <c r="I65" s="18">
        <f>+C65-'[10]0312_ESF_PEGT_FAC_2402'!C5</f>
        <v>2.0000087097287178E-3</v>
      </c>
      <c r="J65" s="18"/>
    </row>
    <row r="66" spans="1:10" x14ac:dyDescent="0.2">
      <c r="A66" s="21"/>
      <c r="B66" s="22"/>
      <c r="C66" s="23"/>
      <c r="E66" s="18"/>
      <c r="F66" s="18"/>
      <c r="G66" s="18"/>
      <c r="H66" s="18"/>
      <c r="I66" s="18"/>
      <c r="J66" s="18"/>
    </row>
    <row r="67" spans="1:10" s="25" customFormat="1" ht="12" customHeight="1" x14ac:dyDescent="0.2">
      <c r="A67" s="24"/>
      <c r="E67" s="26"/>
      <c r="F67" s="18"/>
      <c r="G67" s="18"/>
      <c r="H67" s="18"/>
      <c r="I67" s="18"/>
      <c r="J67" s="18"/>
    </row>
    <row r="68" spans="1:10" s="29" customFormat="1" ht="28.5" customHeight="1" x14ac:dyDescent="0.2">
      <c r="A68" s="38" t="s">
        <v>49</v>
      </c>
      <c r="B68" s="38"/>
      <c r="C68" s="38"/>
      <c r="D68" s="27"/>
      <c r="E68" s="27"/>
      <c r="F68" s="28"/>
      <c r="G68" s="28"/>
      <c r="H68" s="28"/>
      <c r="I68" s="28"/>
      <c r="J68" s="28"/>
    </row>
    <row r="69" spans="1:10" x14ac:dyDescent="0.2">
      <c r="A69" s="30"/>
      <c r="B69" s="31"/>
      <c r="C69" s="31"/>
      <c r="J69" s="1"/>
    </row>
    <row r="71" spans="1:10" x14ac:dyDescent="0.2">
      <c r="A71" s="1" t="str">
        <f>[10]Hoja2!A1</f>
        <v>Ing. Marisol Suárez Correa</v>
      </c>
      <c r="B71" s="32" t="str">
        <f>[10]Hoja2!C1</f>
        <v xml:space="preserve">C.P. Juan  Lara Centeno </v>
      </c>
    </row>
    <row r="72" spans="1:10" ht="26.25" customHeight="1" x14ac:dyDescent="0.2">
      <c r="A72" s="40" t="str">
        <f>[10]Hoja2!A2</f>
        <v>Presidenta Suplente del Comité</v>
      </c>
      <c r="B72" s="39" t="str">
        <f>[10]Hoja2!C2</f>
        <v xml:space="preserve">Dirección de Control y Seguimiento de Fideicomisos </v>
      </c>
      <c r="C72" s="39"/>
    </row>
    <row r="74" spans="1:10" hidden="1" x14ac:dyDescent="0.2"/>
    <row r="75" spans="1:10" hidden="1" x14ac:dyDescent="0.2"/>
    <row r="76" spans="1:10" hidden="1" x14ac:dyDescent="0.2"/>
    <row r="77" spans="1:10" hidden="1" x14ac:dyDescent="0.2"/>
    <row r="78" spans="1:10" hidden="1" x14ac:dyDescent="0.2">
      <c r="A78" s="33"/>
      <c r="J78" s="1"/>
    </row>
    <row r="79" spans="1:10" hidden="1" x14ac:dyDescent="0.2">
      <c r="A79" s="33"/>
      <c r="J79" s="1"/>
    </row>
    <row r="80" spans="1:10" hidden="1" x14ac:dyDescent="0.2"/>
    <row r="81" spans="2:3" hidden="1" x14ac:dyDescent="0.2"/>
    <row r="82" spans="2:3" hidden="1" x14ac:dyDescent="0.2">
      <c r="B82" s="34">
        <f>+B65-'[10]0312_ESF_PEGT_FAC_2402'!B5</f>
        <v>2.0000133663415909E-3</v>
      </c>
      <c r="C82" s="34">
        <f>+C65-'[10]0312_ESF_PEGT_FAC_2402'!C5</f>
        <v>2.0000087097287178E-3</v>
      </c>
    </row>
    <row r="83" spans="2:3" hidden="1" x14ac:dyDescent="0.2"/>
    <row r="84" spans="2:3" hidden="1" x14ac:dyDescent="0.2"/>
    <row r="85" spans="2:3" hidden="1" x14ac:dyDescent="0.2"/>
    <row r="86" spans="2:3" hidden="1" x14ac:dyDescent="0.2"/>
    <row r="87" spans="2:3" hidden="1" x14ac:dyDescent="0.2"/>
  </sheetData>
  <mergeCells count="3">
    <mergeCell ref="A1:C1"/>
    <mergeCell ref="A68:C68"/>
    <mergeCell ref="B72:C72"/>
  </mergeCells>
  <dataValidations count="1">
    <dataValidation type="decimal" allowBlank="1" showInputMessage="1" showErrorMessage="1" sqref="B12:C13">
      <formula1>-1.79769313486231E+100</formula1>
      <formula2>1.79769313486231E+100</formula2>
    </dataValidation>
  </dataValidations>
  <printOptions horizontalCentered="1"/>
  <pageMargins left="0.47" right="0.55000000000000004" top="0.34" bottom="0.36" header="0.31496062992125984" footer="0.31496062992125984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2026-01-15T17:59:06Z</dcterms:created>
  <dcterms:modified xsi:type="dcterms:W3CDTF">2026-01-15T21:45:06Z</dcterms:modified>
</cp:coreProperties>
</file>