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8515" windowHeight="11835"/>
  </bookViews>
  <sheets>
    <sheet name="EAA" sheetId="1" r:id="rId1"/>
  </sheets>
  <externalReferences>
    <externalReference r:id="rId2"/>
  </externalReferences>
  <definedNames>
    <definedName name="_xlnm.Print_Area" localSheetId="0">EAA!$A$1:$I$41</definedName>
  </definedNames>
  <calcPr calcId="125725"/>
</workbook>
</file>

<file path=xl/calcChain.xml><?xml version="1.0" encoding="utf-8"?>
<calcChain xmlns="http://schemas.openxmlformats.org/spreadsheetml/2006/main">
  <c r="G34" i="1"/>
  <c r="K34" s="1"/>
  <c r="D33"/>
  <c r="G33" s="1"/>
  <c r="H33" s="1"/>
  <c r="H31"/>
  <c r="H29"/>
  <c r="H28"/>
  <c r="H27"/>
  <c r="G27"/>
  <c r="D27"/>
  <c r="G26"/>
  <c r="H26" s="1"/>
  <c r="D26"/>
  <c r="D24" s="1"/>
  <c r="F24"/>
  <c r="E24"/>
  <c r="H22"/>
  <c r="G22"/>
  <c r="K22" s="1"/>
  <c r="D22"/>
  <c r="G21"/>
  <c r="K21" s="1"/>
  <c r="D21"/>
  <c r="D20"/>
  <c r="G20" s="1"/>
  <c r="H19"/>
  <c r="G19"/>
  <c r="K19" s="1"/>
  <c r="D19"/>
  <c r="H18"/>
  <c r="G18"/>
  <c r="K18" s="1"/>
  <c r="D18"/>
  <c r="K17"/>
  <c r="K16"/>
  <c r="H16"/>
  <c r="F14"/>
  <c r="F12" s="1"/>
  <c r="E14"/>
  <c r="E12" s="1"/>
  <c r="D14"/>
  <c r="G13"/>
  <c r="K20" l="1"/>
  <c r="H20"/>
  <c r="H21"/>
  <c r="H34"/>
  <c r="G24"/>
  <c r="H24" s="1"/>
  <c r="D12"/>
  <c r="G14"/>
  <c r="H14" l="1"/>
  <c r="H12" s="1"/>
  <c r="G12"/>
</calcChain>
</file>

<file path=xl/sharedStrings.xml><?xml version="1.0" encoding="utf-8"?>
<sst xmlns="http://schemas.openxmlformats.org/spreadsheetml/2006/main" count="35" uniqueCount="34">
  <si>
    <t>ESTADO ANALÍTICO DEL ACTIVO</t>
  </si>
  <si>
    <t>Al 30 de Junio del 2018</t>
  </si>
  <si>
    <t>(Pesos)</t>
  </si>
  <si>
    <t>Ente Público:</t>
  </si>
  <si>
    <t>FIDEICOMISO ALIANZA PARA EL CAMPO DE GUANAJUATO "ALCAMPO"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</si>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</sst>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5" fillId="0" borderId="0"/>
    <xf numFmtId="0" fontId="5" fillId="0" borderId="0"/>
    <xf numFmtId="0" fontId="16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</cellStyleXfs>
  <cellXfs count="66">
    <xf numFmtId="0" fontId="0" fillId="0" borderId="0" xfId="0"/>
    <xf numFmtId="0" fontId="3" fillId="11" borderId="0" xfId="0" applyFont="1" applyFill="1" applyBorder="1"/>
    <xf numFmtId="0" fontId="4" fillId="11" borderId="0" xfId="0" applyFont="1" applyFill="1" applyBorder="1" applyAlignment="1"/>
    <xf numFmtId="0" fontId="4" fillId="11" borderId="0" xfId="0" applyFont="1" applyFill="1" applyBorder="1" applyAlignment="1">
      <alignment horizontal="center"/>
    </xf>
    <xf numFmtId="0" fontId="3" fillId="12" borderId="0" xfId="0" applyFont="1" applyFill="1"/>
    <xf numFmtId="0" fontId="3" fillId="12" borderId="0" xfId="0" applyFont="1" applyFill="1" applyBorder="1"/>
    <xf numFmtId="0" fontId="4" fillId="12" borderId="0" xfId="0" applyFont="1" applyFill="1" applyBorder="1" applyAlignment="1"/>
    <xf numFmtId="0" fontId="4" fillId="11" borderId="0" xfId="2" applyFont="1" applyFill="1" applyBorder="1" applyAlignment="1">
      <alignment horizontal="center"/>
    </xf>
    <xf numFmtId="0" fontId="4" fillId="12" borderId="0" xfId="3" applyNumberFormat="1" applyFont="1" applyFill="1" applyBorder="1" applyAlignment="1">
      <alignment horizontal="centerContinuous" vertical="center"/>
    </xf>
    <xf numFmtId="0" fontId="4" fillId="12" borderId="0" xfId="0" applyFont="1" applyFill="1" applyBorder="1" applyAlignment="1">
      <alignment horizontal="right"/>
    </xf>
    <xf numFmtId="0" fontId="4" fillId="12" borderId="2" xfId="0" applyNumberFormat="1" applyFont="1" applyFill="1" applyBorder="1" applyAlignment="1" applyProtection="1">
      <protection locked="0"/>
    </xf>
    <xf numFmtId="0" fontId="4" fillId="12" borderId="0" xfId="0" applyNumberFormat="1" applyFont="1" applyFill="1" applyBorder="1" applyAlignment="1" applyProtection="1">
      <protection locked="0"/>
    </xf>
    <xf numFmtId="0" fontId="4" fillId="12" borderId="0" xfId="3" applyNumberFormat="1" applyFont="1" applyFill="1" applyBorder="1" applyAlignment="1">
      <alignment horizontal="center" vertical="center"/>
    </xf>
    <xf numFmtId="0" fontId="6" fillId="11" borderId="3" xfId="2" applyFont="1" applyFill="1" applyBorder="1" applyAlignment="1">
      <alignment horizontal="center" vertical="center" wrapText="1"/>
    </xf>
    <xf numFmtId="0" fontId="4" fillId="11" borderId="4" xfId="2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0" fontId="4" fillId="11" borderId="4" xfId="2" applyFont="1" applyFill="1" applyBorder="1" applyAlignment="1">
      <alignment horizontal="center" vertical="center" wrapText="1"/>
    </xf>
    <xf numFmtId="0" fontId="4" fillId="11" borderId="5" xfId="2" applyFont="1" applyFill="1" applyBorder="1" applyAlignment="1">
      <alignment horizontal="center" vertical="center" wrapText="1"/>
    </xf>
    <xf numFmtId="0" fontId="6" fillId="12" borderId="0" xfId="0" applyFont="1" applyFill="1" applyBorder="1"/>
    <xf numFmtId="0" fontId="6" fillId="11" borderId="6" xfId="2" applyFont="1" applyFill="1" applyBorder="1" applyAlignment="1">
      <alignment horizontal="center" vertical="center" wrapText="1"/>
    </xf>
    <xf numFmtId="0" fontId="4" fillId="11" borderId="2" xfId="2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11" borderId="2" xfId="2" applyFont="1" applyFill="1" applyBorder="1" applyAlignment="1">
      <alignment horizontal="center" vertical="center" wrapText="1"/>
    </xf>
    <xf numFmtId="0" fontId="4" fillId="11" borderId="7" xfId="2" applyFont="1" applyFill="1" applyBorder="1" applyAlignment="1">
      <alignment horizontal="center" vertical="center" wrapText="1"/>
    </xf>
    <xf numFmtId="0" fontId="4" fillId="12" borderId="8" xfId="3" applyNumberFormat="1" applyFont="1" applyFill="1" applyBorder="1" applyAlignment="1">
      <alignment horizontal="center" vertical="center"/>
    </xf>
    <xf numFmtId="0" fontId="4" fillId="12" borderId="9" xfId="3" applyNumberFormat="1" applyFont="1" applyFill="1" applyBorder="1" applyAlignment="1">
      <alignment horizontal="center" vertical="center"/>
    </xf>
    <xf numFmtId="0" fontId="4" fillId="12" borderId="8" xfId="3" applyNumberFormat="1" applyFont="1" applyFill="1" applyBorder="1" applyAlignment="1">
      <alignment horizontal="center" vertical="top"/>
    </xf>
    <xf numFmtId="0" fontId="4" fillId="12" borderId="0" xfId="3" applyNumberFormat="1" applyFont="1" applyFill="1" applyBorder="1" applyAlignment="1">
      <alignment horizontal="center" vertical="top"/>
    </xf>
    <xf numFmtId="0" fontId="4" fillId="12" borderId="9" xfId="3" applyNumberFormat="1" applyFont="1" applyFill="1" applyBorder="1" applyAlignment="1">
      <alignment horizontal="center" vertical="top"/>
    </xf>
    <xf numFmtId="0" fontId="7" fillId="12" borderId="8" xfId="0" applyFont="1" applyFill="1" applyBorder="1" applyAlignment="1">
      <alignment vertical="top"/>
    </xf>
    <xf numFmtId="0" fontId="7" fillId="12" borderId="0" xfId="0" applyFont="1" applyFill="1" applyBorder="1" applyAlignment="1">
      <alignment horizontal="left" vertical="top"/>
    </xf>
    <xf numFmtId="43" fontId="7" fillId="12" borderId="0" xfId="1" applyFont="1" applyFill="1" applyBorder="1" applyAlignment="1">
      <alignment vertical="top"/>
    </xf>
    <xf numFmtId="0" fontId="7" fillId="12" borderId="9" xfId="0" applyFont="1" applyFill="1" applyBorder="1" applyAlignment="1">
      <alignment vertical="top"/>
    </xf>
    <xf numFmtId="0" fontId="7" fillId="12" borderId="0" xfId="0" applyFont="1" applyFill="1" applyBorder="1" applyAlignment="1">
      <alignment vertical="top"/>
    </xf>
    <xf numFmtId="0" fontId="8" fillId="12" borderId="8" xfId="0" applyFont="1" applyFill="1" applyBorder="1" applyAlignment="1">
      <alignment vertical="top"/>
    </xf>
    <xf numFmtId="0" fontId="4" fillId="12" borderId="0" xfId="0" applyFont="1" applyFill="1" applyBorder="1" applyAlignment="1">
      <alignment horizontal="left" vertical="top" wrapText="1"/>
    </xf>
    <xf numFmtId="0" fontId="8" fillId="12" borderId="9" xfId="0" applyFont="1" applyFill="1" applyBorder="1" applyAlignment="1">
      <alignment vertical="top"/>
    </xf>
    <xf numFmtId="0" fontId="9" fillId="12" borderId="0" xfId="0" applyFont="1" applyFill="1"/>
    <xf numFmtId="0" fontId="3" fillId="12" borderId="8" xfId="0" applyFont="1" applyFill="1" applyBorder="1" applyAlignment="1">
      <alignment vertical="top"/>
    </xf>
    <xf numFmtId="0" fontId="3" fillId="12" borderId="0" xfId="0" applyFont="1" applyFill="1" applyBorder="1" applyAlignment="1">
      <alignment vertical="top"/>
    </xf>
    <xf numFmtId="43" fontId="3" fillId="12" borderId="0" xfId="1" applyFont="1" applyFill="1" applyBorder="1" applyAlignment="1">
      <alignment vertical="top"/>
    </xf>
    <xf numFmtId="0" fontId="3" fillId="12" borderId="9" xfId="0" applyFont="1" applyFill="1" applyBorder="1" applyAlignment="1">
      <alignment vertical="top"/>
    </xf>
    <xf numFmtId="0" fontId="3" fillId="12" borderId="0" xfId="0" applyFont="1" applyFill="1" applyBorder="1" applyAlignment="1">
      <alignment horizontal="left" vertical="top"/>
    </xf>
    <xf numFmtId="43" fontId="3" fillId="12" borderId="0" xfId="1" applyFont="1" applyFill="1" applyBorder="1" applyAlignment="1" applyProtection="1">
      <alignment vertical="top"/>
      <protection locked="0"/>
    </xf>
    <xf numFmtId="43" fontId="5" fillId="12" borderId="0" xfId="1" applyFont="1" applyFill="1" applyBorder="1" applyAlignment="1" applyProtection="1">
      <alignment vertical="top"/>
      <protection locked="0"/>
    </xf>
    <xf numFmtId="43" fontId="5" fillId="12" borderId="0" xfId="1" applyFont="1" applyFill="1" applyBorder="1" applyAlignment="1">
      <alignment vertical="top"/>
    </xf>
    <xf numFmtId="0" fontId="3" fillId="12" borderId="0" xfId="0" applyFont="1" applyFill="1" applyBorder="1" applyAlignment="1">
      <alignment horizontal="left" vertical="top"/>
    </xf>
    <xf numFmtId="43" fontId="9" fillId="12" borderId="0" xfId="1" applyFont="1" applyFill="1" applyBorder="1" applyAlignment="1" applyProtection="1">
      <alignment vertical="top"/>
      <protection locked="0"/>
    </xf>
    <xf numFmtId="43" fontId="9" fillId="12" borderId="0" xfId="1" applyFont="1" applyFill="1" applyBorder="1" applyAlignment="1">
      <alignment vertical="top"/>
    </xf>
    <xf numFmtId="3" fontId="3" fillId="12" borderId="0" xfId="1" applyNumberFormat="1" applyFont="1" applyFill="1" applyBorder="1" applyAlignment="1">
      <alignment vertical="top"/>
    </xf>
    <xf numFmtId="3" fontId="3" fillId="12" borderId="0" xfId="0" applyNumberFormat="1" applyFont="1" applyFill="1" applyBorder="1" applyAlignment="1">
      <alignment vertical="top"/>
    </xf>
    <xf numFmtId="0" fontId="3" fillId="12" borderId="6" xfId="0" applyFont="1" applyFill="1" applyBorder="1" applyAlignment="1">
      <alignment horizontal="center" vertical="top"/>
    </xf>
    <xf numFmtId="0" fontId="3" fillId="12" borderId="2" xfId="0" applyFont="1" applyFill="1" applyBorder="1" applyAlignment="1">
      <alignment horizontal="center" vertical="top"/>
    </xf>
    <xf numFmtId="0" fontId="3" fillId="12" borderId="7" xfId="0" applyFont="1" applyFill="1" applyBorder="1" applyAlignment="1">
      <alignment horizontal="center" vertical="top"/>
    </xf>
    <xf numFmtId="0" fontId="3" fillId="12" borderId="0" xfId="0" applyFont="1" applyFill="1" applyAlignment="1"/>
    <xf numFmtId="0" fontId="3" fillId="12" borderId="0" xfId="0" applyFont="1" applyFill="1" applyAlignment="1">
      <alignment horizontal="left"/>
    </xf>
    <xf numFmtId="0" fontId="3" fillId="12" borderId="0" xfId="0" applyFont="1" applyFill="1" applyAlignment="1">
      <alignment vertical="center"/>
    </xf>
    <xf numFmtId="0" fontId="3" fillId="12" borderId="0" xfId="0" applyFont="1" applyFill="1" applyAlignment="1">
      <alignment horizontal="center"/>
    </xf>
    <xf numFmtId="0" fontId="10" fillId="12" borderId="0" xfId="0" applyFont="1" applyFill="1" applyBorder="1" applyAlignment="1">
      <alignment horizontal="left" vertical="top" wrapText="1"/>
    </xf>
    <xf numFmtId="0" fontId="5" fillId="12" borderId="0" xfId="0" applyFont="1" applyFill="1" applyBorder="1" applyAlignment="1">
      <alignment vertical="top"/>
    </xf>
    <xf numFmtId="0" fontId="5" fillId="12" borderId="0" xfId="0" applyFont="1" applyFill="1" applyBorder="1"/>
    <xf numFmtId="43" fontId="5" fillId="12" borderId="0" xfId="1" applyFont="1" applyFill="1" applyBorder="1"/>
    <xf numFmtId="0" fontId="5" fillId="12" borderId="0" xfId="0" applyFont="1" applyFill="1" applyBorder="1" applyAlignment="1">
      <alignment vertical="center"/>
    </xf>
    <xf numFmtId="0" fontId="3" fillId="12" borderId="0" xfId="0" applyFont="1" applyFill="1" applyBorder="1" applyAlignment="1">
      <alignment horizontal="center"/>
    </xf>
    <xf numFmtId="0" fontId="5" fillId="12" borderId="0" xfId="0" applyFont="1" applyFill="1" applyBorder="1" applyAlignment="1" applyProtection="1">
      <alignment horizontal="center" vertical="top" wrapText="1"/>
      <protection locked="0"/>
    </xf>
    <xf numFmtId="0" fontId="5" fillId="12" borderId="0" xfId="0" applyFont="1" applyFill="1" applyBorder="1" applyAlignment="1" applyProtection="1">
      <alignment horizontal="center" vertical="center"/>
      <protection locked="0"/>
    </xf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6%20Cta%20Pub%20Junio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 (2)"/>
      <sheetName val="Rel Cta Banc"/>
      <sheetName val="Esq Bur"/>
      <sheetName val="Relacion de Bienes"/>
    </sheetNames>
    <sheetDataSet>
      <sheetData sheetId="0"/>
      <sheetData sheetId="1">
        <row r="16">
          <cell r="D16">
            <v>218755753.03</v>
          </cell>
        </row>
        <row r="17">
          <cell r="D17">
            <v>0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9">
          <cell r="E29">
            <v>0</v>
          </cell>
        </row>
        <row r="30">
          <cell r="E30">
            <v>0</v>
          </cell>
        </row>
        <row r="36">
          <cell r="E36">
            <v>0</v>
          </cell>
        </row>
        <row r="37">
          <cell r="D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Q41"/>
  <sheetViews>
    <sheetView showGridLines="0" tabSelected="1" zoomScale="85" zoomScaleNormal="85" workbookViewId="0">
      <selection activeCell="D44" sqref="D44"/>
    </sheetView>
  </sheetViews>
  <sheetFormatPr baseColWidth="10" defaultRowHeight="12.75"/>
  <cols>
    <col min="1" max="1" width="1.140625" style="4" customWidth="1"/>
    <col min="2" max="2" width="11.7109375" style="4" customWidth="1"/>
    <col min="3" max="3" width="54.42578125" style="4" customWidth="1"/>
    <col min="4" max="4" width="19.140625" style="57" customWidth="1"/>
    <col min="5" max="5" width="19.28515625" style="4" customWidth="1"/>
    <col min="6" max="6" width="19" style="4" customWidth="1"/>
    <col min="7" max="7" width="21.28515625" style="4" customWidth="1"/>
    <col min="8" max="8" width="18.7109375" style="4" customWidth="1"/>
    <col min="9" max="9" width="1.140625" style="4" customWidth="1"/>
    <col min="10" max="16384" width="11.42578125" style="4"/>
  </cols>
  <sheetData>
    <row r="1" spans="1:11" s="5" customFormat="1" ht="9" customHeight="1">
      <c r="A1" s="1"/>
      <c r="B1" s="2"/>
      <c r="C1" s="3"/>
      <c r="D1" s="3"/>
      <c r="E1" s="3"/>
      <c r="F1" s="3"/>
      <c r="G1" s="3"/>
      <c r="H1" s="2"/>
      <c r="I1" s="2"/>
      <c r="J1" s="4"/>
      <c r="K1" s="4"/>
    </row>
    <row r="2" spans="1:11" s="5" customFormat="1" ht="14.1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6"/>
      <c r="K2" s="4"/>
    </row>
    <row r="3" spans="1:11" s="5" customFormat="1" ht="14.1" customHeight="1">
      <c r="A3" s="7" t="s">
        <v>1</v>
      </c>
      <c r="B3" s="7"/>
      <c r="C3" s="7"/>
      <c r="D3" s="7"/>
      <c r="E3" s="7"/>
      <c r="F3" s="7"/>
      <c r="G3" s="7"/>
      <c r="H3" s="7"/>
      <c r="I3" s="7"/>
      <c r="J3" s="6"/>
      <c r="K3" s="4"/>
    </row>
    <row r="4" spans="1:11" s="5" customFormat="1" ht="14.1" customHeight="1">
      <c r="A4" s="3" t="s">
        <v>2</v>
      </c>
      <c r="B4" s="3"/>
      <c r="C4" s="3"/>
      <c r="D4" s="3"/>
      <c r="E4" s="3"/>
      <c r="F4" s="3"/>
      <c r="G4" s="3"/>
      <c r="H4" s="3"/>
      <c r="I4" s="3"/>
      <c r="J4" s="6"/>
      <c r="K4" s="4"/>
    </row>
    <row r="5" spans="1:11" s="5" customFormat="1" ht="20.100000000000001" customHeight="1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5" customFormat="1" ht="6.75" customHeight="1">
      <c r="A6" s="12"/>
      <c r="B6" s="12"/>
      <c r="C6" s="12"/>
      <c r="D6" s="12"/>
      <c r="E6" s="12"/>
      <c r="F6" s="12"/>
      <c r="G6" s="12"/>
      <c r="H6" s="12"/>
      <c r="I6" s="12"/>
    </row>
    <row r="7" spans="1:11" s="5" customFormat="1" ht="3" customHeight="1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ht="25.5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5" customFormat="1" ht="3" customHeight="1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5" customFormat="1" ht="3" customHeight="1">
      <c r="A11" s="26"/>
      <c r="B11" s="27"/>
      <c r="C11" s="27"/>
      <c r="D11" s="27"/>
      <c r="E11" s="27"/>
      <c r="F11" s="27"/>
      <c r="G11" s="27"/>
      <c r="H11" s="27"/>
      <c r="I11" s="28"/>
      <c r="J11" s="4"/>
      <c r="K11" s="4"/>
    </row>
    <row r="12" spans="1:11" s="5" customFormat="1">
      <c r="A12" s="29"/>
      <c r="B12" s="30" t="s">
        <v>13</v>
      </c>
      <c r="C12" s="30"/>
      <c r="D12" s="31">
        <f>+D14+D24</f>
        <v>221718155.71999994</v>
      </c>
      <c r="E12" s="31">
        <f>+E14+E24</f>
        <v>117930171.02</v>
      </c>
      <c r="F12" s="31">
        <f>+F14+F24</f>
        <v>117072348.34</v>
      </c>
      <c r="G12" s="31">
        <f>+G14+G24</f>
        <v>222575978.39999992</v>
      </c>
      <c r="H12" s="31">
        <f>+H14+H24</f>
        <v>857822.6799999834</v>
      </c>
      <c r="I12" s="32"/>
      <c r="J12" s="4"/>
      <c r="K12" s="4"/>
    </row>
    <row r="13" spans="1:11" s="5" customFormat="1" ht="5.0999999999999996" customHeight="1">
      <c r="A13" s="29"/>
      <c r="B13" s="33"/>
      <c r="C13" s="33"/>
      <c r="D13" s="31"/>
      <c r="E13" s="31"/>
      <c r="F13" s="31"/>
      <c r="G13" s="31">
        <f>+D13+E13-F13</f>
        <v>0</v>
      </c>
      <c r="H13" s="31"/>
      <c r="I13" s="32"/>
      <c r="J13" s="4"/>
      <c r="K13" s="4"/>
    </row>
    <row r="14" spans="1:11" s="5" customFormat="1">
      <c r="A14" s="34"/>
      <c r="B14" s="35" t="s">
        <v>14</v>
      </c>
      <c r="C14" s="35"/>
      <c r="D14" s="31">
        <f>SUM(D16:D22)</f>
        <v>217802109.44999993</v>
      </c>
      <c r="E14" s="31">
        <f>SUM(E16:E22)</f>
        <v>117901011.02</v>
      </c>
      <c r="F14" s="31">
        <f>SUM(F16:F22)</f>
        <v>116947367.44</v>
      </c>
      <c r="G14" s="31">
        <f>SUM(G16:G22)</f>
        <v>218755753.02999991</v>
      </c>
      <c r="H14" s="31">
        <f>G14-D14</f>
        <v>953643.57999998331</v>
      </c>
      <c r="I14" s="36"/>
      <c r="J14" s="4"/>
      <c r="K14" s="37"/>
    </row>
    <row r="15" spans="1:11" s="5" customFormat="1" ht="5.0999999999999996" customHeight="1">
      <c r="A15" s="38"/>
      <c r="B15" s="39"/>
      <c r="C15" s="39"/>
      <c r="D15" s="40"/>
      <c r="E15" s="40"/>
      <c r="F15" s="40"/>
      <c r="G15" s="40"/>
      <c r="H15" s="40"/>
      <c r="I15" s="41"/>
      <c r="J15" s="4"/>
      <c r="K15" s="37"/>
    </row>
    <row r="16" spans="1:11" s="5" customFormat="1" ht="19.5" customHeight="1">
      <c r="A16" s="38"/>
      <c r="B16" s="42" t="s">
        <v>15</v>
      </c>
      <c r="C16" s="42"/>
      <c r="D16" s="43">
        <v>217802109.44999993</v>
      </c>
      <c r="E16" s="43">
        <v>117901011.02</v>
      </c>
      <c r="F16" s="43">
        <v>116947367.44</v>
      </c>
      <c r="G16" s="43">
        <v>218755753.02999991</v>
      </c>
      <c r="H16" s="43">
        <f>G16-D16</f>
        <v>953643.57999998331</v>
      </c>
      <c r="I16" s="41"/>
      <c r="J16" s="4"/>
      <c r="K16" s="37" t="str">
        <f>IF(G16=[1]ESF!D16," ","Error")</f>
        <v xml:space="preserve"> </v>
      </c>
    </row>
    <row r="17" spans="1:14" s="5" customFormat="1" ht="19.5" customHeight="1">
      <c r="A17" s="38"/>
      <c r="B17" s="42" t="s">
        <v>16</v>
      </c>
      <c r="C17" s="42"/>
      <c r="D17" s="44">
        <v>0</v>
      </c>
      <c r="E17" s="44">
        <v>0</v>
      </c>
      <c r="F17" s="44">
        <v>0</v>
      </c>
      <c r="G17" s="45">
        <v>0</v>
      </c>
      <c r="H17" s="45">
        <v>0</v>
      </c>
      <c r="I17" s="41"/>
      <c r="J17" s="4"/>
      <c r="K17" s="37" t="str">
        <f>IF(G17=[1]ESF!D17," ","Error")</f>
        <v xml:space="preserve"> </v>
      </c>
    </row>
    <row r="18" spans="1:14" s="5" customFormat="1" ht="19.5" customHeight="1">
      <c r="A18" s="38"/>
      <c r="B18" s="42" t="s">
        <v>17</v>
      </c>
      <c r="C18" s="42"/>
      <c r="D18" s="44">
        <f>+[1]ESF!E18</f>
        <v>0</v>
      </c>
      <c r="E18" s="44">
        <v>0</v>
      </c>
      <c r="F18" s="44">
        <v>0</v>
      </c>
      <c r="G18" s="45">
        <f>+D18+E18-F18</f>
        <v>0</v>
      </c>
      <c r="H18" s="45">
        <f>+G18-D18</f>
        <v>0</v>
      </c>
      <c r="I18" s="41"/>
      <c r="J18" s="4"/>
      <c r="K18" s="37" t="str">
        <f>IF(G18=[1]ESF!D18," ","Error")</f>
        <v xml:space="preserve"> </v>
      </c>
    </row>
    <row r="19" spans="1:14" s="5" customFormat="1" ht="19.5" customHeight="1">
      <c r="A19" s="38"/>
      <c r="B19" s="42" t="s">
        <v>18</v>
      </c>
      <c r="C19" s="42"/>
      <c r="D19" s="44">
        <f>+[1]ESF!E19</f>
        <v>0</v>
      </c>
      <c r="E19" s="44">
        <v>0</v>
      </c>
      <c r="F19" s="44">
        <v>0</v>
      </c>
      <c r="G19" s="45">
        <f>+D19+E19-F19</f>
        <v>0</v>
      </c>
      <c r="H19" s="45">
        <f>+G19-D19</f>
        <v>0</v>
      </c>
      <c r="I19" s="41"/>
      <c r="J19" s="4"/>
      <c r="K19" s="37" t="str">
        <f>IF(G19=[1]ESF!D19," ","Error")</f>
        <v xml:space="preserve"> </v>
      </c>
      <c r="N19" s="5" t="s">
        <v>19</v>
      </c>
    </row>
    <row r="20" spans="1:14" s="5" customFormat="1" ht="19.5" customHeight="1">
      <c r="A20" s="38"/>
      <c r="B20" s="42" t="s">
        <v>20</v>
      </c>
      <c r="C20" s="42"/>
      <c r="D20" s="44">
        <f>+[1]ESF!E20</f>
        <v>0</v>
      </c>
      <c r="E20" s="44">
        <v>0</v>
      </c>
      <c r="F20" s="44">
        <v>0</v>
      </c>
      <c r="G20" s="45">
        <f>+D20+E20-F20</f>
        <v>0</v>
      </c>
      <c r="H20" s="45">
        <f>+G20-D20</f>
        <v>0</v>
      </c>
      <c r="I20" s="41"/>
      <c r="J20" s="4"/>
      <c r="K20" s="37" t="str">
        <f>IF(G20=[1]ESF!D20," ","Error")</f>
        <v xml:space="preserve"> </v>
      </c>
    </row>
    <row r="21" spans="1:14" s="5" customFormat="1" ht="19.5" customHeight="1">
      <c r="A21" s="38"/>
      <c r="B21" s="42" t="s">
        <v>21</v>
      </c>
      <c r="C21" s="42"/>
      <c r="D21" s="44">
        <f>+[1]ESF!E21</f>
        <v>0</v>
      </c>
      <c r="E21" s="44">
        <v>0</v>
      </c>
      <c r="F21" s="44">
        <v>0</v>
      </c>
      <c r="G21" s="45">
        <f>+D21+E21-F21</f>
        <v>0</v>
      </c>
      <c r="H21" s="45">
        <f>+G21-D21</f>
        <v>0</v>
      </c>
      <c r="I21" s="41"/>
      <c r="J21" s="4"/>
      <c r="K21" s="37" t="str">
        <f>IF(G21=[1]ESF!D21," ","Error")</f>
        <v xml:space="preserve"> </v>
      </c>
      <c r="L21" s="5" t="s">
        <v>19</v>
      </c>
    </row>
    <row r="22" spans="1:14" ht="19.5" customHeight="1">
      <c r="A22" s="38"/>
      <c r="B22" s="42" t="s">
        <v>22</v>
      </c>
      <c r="C22" s="42"/>
      <c r="D22" s="44">
        <f>+[1]ESF!E22</f>
        <v>0</v>
      </c>
      <c r="E22" s="44">
        <v>0</v>
      </c>
      <c r="F22" s="44">
        <v>0</v>
      </c>
      <c r="G22" s="45">
        <f>+D22+E22-F22</f>
        <v>0</v>
      </c>
      <c r="H22" s="45">
        <f>+G22-D22</f>
        <v>0</v>
      </c>
      <c r="I22" s="41"/>
      <c r="K22" s="37" t="str">
        <f>IF(G22=[1]ESF!D22," ","Error")</f>
        <v xml:space="preserve"> </v>
      </c>
    </row>
    <row r="23" spans="1:14">
      <c r="A23" s="38"/>
      <c r="B23" s="46"/>
      <c r="C23" s="46"/>
      <c r="D23" s="40"/>
      <c r="E23" s="40"/>
      <c r="F23" s="40"/>
      <c r="G23" s="40"/>
      <c r="H23" s="40"/>
      <c r="I23" s="41"/>
      <c r="K23" s="37"/>
    </row>
    <row r="24" spans="1:14">
      <c r="A24" s="34"/>
      <c r="B24" s="35" t="s">
        <v>23</v>
      </c>
      <c r="C24" s="35"/>
      <c r="D24" s="31">
        <f>SUM(D26:D34)</f>
        <v>3916046.2700000051</v>
      </c>
      <c r="E24" s="31">
        <f>SUM(E26:E34)</f>
        <v>29160</v>
      </c>
      <c r="F24" s="31">
        <f>SUM(F26:F34)</f>
        <v>124980.9</v>
      </c>
      <c r="G24" s="31">
        <f>D24+E24-F24</f>
        <v>3820225.3700000052</v>
      </c>
      <c r="H24" s="31">
        <f>G24-D24</f>
        <v>-95820.899999999907</v>
      </c>
      <c r="I24" s="36"/>
      <c r="K24" s="37"/>
    </row>
    <row r="25" spans="1:14" ht="5.0999999999999996" customHeight="1">
      <c r="A25" s="38"/>
      <c r="B25" s="39"/>
      <c r="C25" s="46"/>
      <c r="D25" s="40"/>
      <c r="E25" s="40"/>
      <c r="F25" s="40"/>
      <c r="G25" s="40"/>
      <c r="H25" s="40"/>
      <c r="I25" s="41"/>
      <c r="K25" s="37"/>
    </row>
    <row r="26" spans="1:14" ht="19.5" customHeight="1">
      <c r="A26" s="38"/>
      <c r="B26" s="42" t="s">
        <v>24</v>
      </c>
      <c r="C26" s="42"/>
      <c r="D26" s="44">
        <f>+[1]ESF!E29</f>
        <v>0</v>
      </c>
      <c r="E26" s="44">
        <v>0</v>
      </c>
      <c r="F26" s="44">
        <v>0</v>
      </c>
      <c r="G26" s="45">
        <f>+D26+E26-F26</f>
        <v>0</v>
      </c>
      <c r="H26" s="45">
        <f>+G26-D26</f>
        <v>0</v>
      </c>
      <c r="I26" s="41"/>
      <c r="K26" s="37"/>
    </row>
    <row r="27" spans="1:14" ht="19.5" customHeight="1">
      <c r="A27" s="38"/>
      <c r="B27" s="42" t="s">
        <v>25</v>
      </c>
      <c r="C27" s="42"/>
      <c r="D27" s="44">
        <f>+[1]ESF!E30</f>
        <v>0</v>
      </c>
      <c r="E27" s="44">
        <v>0</v>
      </c>
      <c r="F27" s="44">
        <v>0</v>
      </c>
      <c r="G27" s="45">
        <f>+D27+E27-F27</f>
        <v>0</v>
      </c>
      <c r="H27" s="45">
        <f>+G27-D27</f>
        <v>0</v>
      </c>
      <c r="I27" s="41"/>
      <c r="K27" s="37"/>
    </row>
    <row r="28" spans="1:14" ht="19.5" customHeight="1">
      <c r="A28" s="38"/>
      <c r="B28" s="42" t="s">
        <v>26</v>
      </c>
      <c r="C28" s="42"/>
      <c r="D28" s="47">
        <v>0</v>
      </c>
      <c r="E28" s="47">
        <v>0</v>
      </c>
      <c r="F28" s="47">
        <v>0</v>
      </c>
      <c r="G28" s="48">
        <v>0</v>
      </c>
      <c r="H28" s="31">
        <f>+G28-D28</f>
        <v>0</v>
      </c>
      <c r="I28" s="41"/>
      <c r="K28" s="37"/>
    </row>
    <row r="29" spans="1:14" ht="19.5" customHeight="1">
      <c r="A29" s="38"/>
      <c r="B29" s="42" t="s">
        <v>27</v>
      </c>
      <c r="C29" s="42"/>
      <c r="D29" s="44">
        <v>18287807.390000004</v>
      </c>
      <c r="E29" s="44">
        <v>29160</v>
      </c>
      <c r="F29" s="44">
        <v>0</v>
      </c>
      <c r="G29" s="44">
        <v>18316967.390000004</v>
      </c>
      <c r="H29" s="40">
        <f t="shared" ref="H29" si="0">G29-D29</f>
        <v>29160</v>
      </c>
      <c r="I29" s="41"/>
      <c r="K29" s="37"/>
    </row>
    <row r="30" spans="1:14" ht="19.5" customHeight="1">
      <c r="A30" s="38"/>
      <c r="B30" s="42" t="s">
        <v>28</v>
      </c>
      <c r="C30" s="42"/>
      <c r="D30" s="44">
        <v>0</v>
      </c>
      <c r="E30" s="44">
        <v>0</v>
      </c>
      <c r="F30" s="44">
        <v>0</v>
      </c>
      <c r="G30" s="45">
        <v>0</v>
      </c>
      <c r="H30" s="45">
        <v>0</v>
      </c>
      <c r="I30" s="41"/>
      <c r="K30" s="37"/>
    </row>
    <row r="31" spans="1:14" ht="19.5" customHeight="1">
      <c r="A31" s="38"/>
      <c r="B31" s="42" t="s">
        <v>29</v>
      </c>
      <c r="C31" s="42"/>
      <c r="D31" s="43">
        <v>-14371761.119999999</v>
      </c>
      <c r="E31" s="43">
        <v>0</v>
      </c>
      <c r="F31" s="43">
        <v>124980.9</v>
      </c>
      <c r="G31" s="45">
        <v>-14496742.02</v>
      </c>
      <c r="H31" s="40">
        <f t="shared" ref="H31" si="1">G31-D31</f>
        <v>-124980.90000000037</v>
      </c>
      <c r="I31" s="41"/>
      <c r="K31" s="37"/>
    </row>
    <row r="32" spans="1:14" ht="19.5" customHeight="1">
      <c r="A32" s="38"/>
      <c r="B32" s="42" t="s">
        <v>30</v>
      </c>
      <c r="C32" s="42"/>
      <c r="D32" s="44">
        <v>0</v>
      </c>
      <c r="E32" s="44">
        <v>0</v>
      </c>
      <c r="F32" s="44">
        <v>0</v>
      </c>
      <c r="G32" s="45">
        <v>0</v>
      </c>
      <c r="H32" s="45">
        <v>0</v>
      </c>
      <c r="I32" s="41"/>
      <c r="K32" s="37"/>
    </row>
    <row r="33" spans="1:17" ht="19.5" customHeight="1">
      <c r="A33" s="38"/>
      <c r="B33" s="42" t="s">
        <v>31</v>
      </c>
      <c r="C33" s="42"/>
      <c r="D33" s="44">
        <f>+[1]ESF!E36</f>
        <v>0</v>
      </c>
      <c r="E33" s="44">
        <v>0</v>
      </c>
      <c r="F33" s="44">
        <v>0</v>
      </c>
      <c r="G33" s="45">
        <f>+D33+E33-F33</f>
        <v>0</v>
      </c>
      <c r="H33" s="45">
        <f>+G33-D33</f>
        <v>0</v>
      </c>
      <c r="I33" s="41"/>
      <c r="K33" s="37"/>
    </row>
    <row r="34" spans="1:17" ht="19.5" customHeight="1">
      <c r="A34" s="38"/>
      <c r="B34" s="42" t="s">
        <v>32</v>
      </c>
      <c r="C34" s="42"/>
      <c r="D34" s="44"/>
      <c r="E34" s="44">
        <v>0</v>
      </c>
      <c r="F34" s="44">
        <v>0</v>
      </c>
      <c r="G34" s="45">
        <f>+D34+E34-F34</f>
        <v>0</v>
      </c>
      <c r="H34" s="45">
        <f>+G34-D34</f>
        <v>0</v>
      </c>
      <c r="I34" s="41"/>
      <c r="K34" s="37" t="str">
        <f>IF(G34=[1]ESF!D37," ","error")</f>
        <v xml:space="preserve"> </v>
      </c>
    </row>
    <row r="35" spans="1:17">
      <c r="A35" s="38"/>
      <c r="B35" s="46"/>
      <c r="C35" s="46"/>
      <c r="D35" s="49"/>
      <c r="E35" s="50"/>
      <c r="F35" s="50"/>
      <c r="G35" s="50"/>
      <c r="H35" s="50"/>
      <c r="I35" s="41"/>
      <c r="K35" s="37"/>
    </row>
    <row r="36" spans="1:17" ht="6" customHeight="1">
      <c r="A36" s="51"/>
      <c r="B36" s="52"/>
      <c r="C36" s="52"/>
      <c r="D36" s="52"/>
      <c r="E36" s="52"/>
      <c r="F36" s="52"/>
      <c r="G36" s="52"/>
      <c r="H36" s="52"/>
      <c r="I36" s="53"/>
    </row>
    <row r="37" spans="1:17" ht="6" customHeight="1">
      <c r="A37" s="54"/>
      <c r="B37" s="55"/>
      <c r="C37" s="56"/>
      <c r="E37" s="54"/>
      <c r="F37" s="54"/>
      <c r="G37" s="54"/>
      <c r="H37" s="54"/>
      <c r="I37" s="54"/>
    </row>
    <row r="38" spans="1:17" ht="15" customHeight="1">
      <c r="A38" s="5"/>
      <c r="B38" s="58" t="s">
        <v>33</v>
      </c>
      <c r="C38" s="58"/>
      <c r="D38" s="58"/>
      <c r="E38" s="58"/>
      <c r="F38" s="58"/>
      <c r="G38" s="58"/>
      <c r="H38" s="58"/>
      <c r="I38" s="59"/>
      <c r="J38" s="59"/>
      <c r="K38" s="5"/>
      <c r="L38" s="5"/>
      <c r="M38" s="5"/>
      <c r="N38" s="5"/>
      <c r="O38" s="5"/>
      <c r="P38" s="5"/>
      <c r="Q38" s="5"/>
    </row>
    <row r="39" spans="1:17" ht="9.75" customHeight="1">
      <c r="A39" s="5"/>
      <c r="B39" s="59"/>
      <c r="C39" s="60"/>
      <c r="D39" s="61"/>
      <c r="E39" s="61"/>
      <c r="F39" s="5"/>
      <c r="G39" s="62"/>
      <c r="H39" s="60"/>
      <c r="I39" s="61"/>
      <c r="J39" s="61"/>
      <c r="K39" s="5"/>
      <c r="L39" s="5"/>
      <c r="M39" s="5"/>
      <c r="N39" s="5"/>
      <c r="O39" s="5"/>
      <c r="P39" s="5"/>
      <c r="Q39" s="5"/>
    </row>
    <row r="40" spans="1:17">
      <c r="B40" s="5"/>
      <c r="C40" s="5"/>
      <c r="D40" s="63"/>
      <c r="E40" s="5"/>
      <c r="F40" s="5"/>
      <c r="G40" s="5"/>
    </row>
    <row r="41" spans="1:17" ht="25.5" customHeight="1">
      <c r="C41" s="64"/>
      <c r="D41" s="64"/>
      <c r="F41" s="65"/>
      <c r="G41" s="65"/>
    </row>
  </sheetData>
  <sheetProtection formatCells="0" selectLockedCells="1"/>
  <mergeCells count="31">
    <mergeCell ref="F41:G41"/>
    <mergeCell ref="B31:C31"/>
    <mergeCell ref="B32:C32"/>
    <mergeCell ref="B33:C33"/>
    <mergeCell ref="B34:C34"/>
    <mergeCell ref="A36:I36"/>
    <mergeCell ref="B38:H38"/>
    <mergeCell ref="B24:C24"/>
    <mergeCell ref="B26:C26"/>
    <mergeCell ref="B27:C27"/>
    <mergeCell ref="B28:C28"/>
    <mergeCell ref="B29:C29"/>
    <mergeCell ref="B30:C30"/>
    <mergeCell ref="B17:C17"/>
    <mergeCell ref="B18:C18"/>
    <mergeCell ref="B19:C19"/>
    <mergeCell ref="B20:C20"/>
    <mergeCell ref="B21:C21"/>
    <mergeCell ref="B22:C22"/>
    <mergeCell ref="B8:C9"/>
    <mergeCell ref="A10:I10"/>
    <mergeCell ref="A11:I11"/>
    <mergeCell ref="B12:C12"/>
    <mergeCell ref="B14:C14"/>
    <mergeCell ref="B16:C16"/>
    <mergeCell ref="C1:G1"/>
    <mergeCell ref="A2:I2"/>
    <mergeCell ref="A3:I3"/>
    <mergeCell ref="A4:I4"/>
    <mergeCell ref="A6:I6"/>
    <mergeCell ref="A7:I7"/>
  </mergeCells>
  <printOptions verticalCentered="1"/>
  <pageMargins left="0.35" right="0" top="0.39" bottom="0.59055118110236227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2018-07-17T16:47:12Z</dcterms:created>
  <dcterms:modified xsi:type="dcterms:W3CDTF">2018-07-17T16:47:40Z</dcterms:modified>
</cp:coreProperties>
</file>