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"/>
    </mc:Choice>
  </mc:AlternateContent>
  <bookViews>
    <workbookView xWindow="0" yWindow="0" windowWidth="28800" windowHeight="11700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EAA!$A$1:$F$30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A30" i="1"/>
  <c r="C29" i="1"/>
  <c r="A29" i="1"/>
  <c r="N18" i="1"/>
  <c r="E18" i="1"/>
  <c r="M18" i="1" s="1"/>
  <c r="N16" i="1"/>
  <c r="F16" i="1"/>
  <c r="E16" i="1"/>
  <c r="D12" i="1"/>
  <c r="D3" i="1" s="1"/>
  <c r="C12" i="1"/>
  <c r="B12" i="1"/>
  <c r="N5" i="1"/>
  <c r="E5" i="1"/>
  <c r="M5" i="1" s="1"/>
  <c r="D4" i="1"/>
  <c r="C4" i="1"/>
  <c r="B4" i="1"/>
  <c r="B3" i="1" s="1"/>
  <c r="C3" i="1"/>
  <c r="O16" i="1" l="1"/>
  <c r="O18" i="1"/>
  <c r="O5" i="1"/>
  <c r="E12" i="1"/>
  <c r="F12" i="1" s="1"/>
  <c r="M16" i="1"/>
  <c r="F18" i="1"/>
  <c r="F5" i="1"/>
  <c r="F4" i="1" s="1"/>
  <c r="E4" i="1"/>
  <c r="E3" i="1" s="1"/>
  <c r="F3" i="1" s="1"/>
</calcChain>
</file>

<file path=xl/sharedStrings.xml><?xml version="1.0" encoding="utf-8"?>
<sst xmlns="http://schemas.openxmlformats.org/spreadsheetml/2006/main" count="27" uniqueCount="27">
  <si>
    <t xml:space="preserve">
Fideicomiso de Alianza Para el Campo de Guanajuato &lt;&lt;ALCAMPO&gt;&gt;
Estado Analítico del Activo
Del 01 de enero al 31 de Diciembre de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</si>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</sst>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_ ;[Red]\-#,##0\ "/>
    <numFmt numFmtId="166" formatCode="_-* #,##0_-;\-* #,##0_-;_-* &quot;-&quot;??_-;_-@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Protection="1">
      <protection locked="0"/>
    </xf>
    <xf numFmtId="164" fontId="4" fillId="0" borderId="0" xfId="1" applyFont="1" applyProtection="1">
      <protection locked="0"/>
    </xf>
    <xf numFmtId="0" fontId="2" fillId="2" borderId="4" xfId="2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top" indent="1"/>
    </xf>
    <xf numFmtId="3" fontId="5" fillId="3" borderId="4" xfId="2" applyNumberFormat="1" applyFont="1" applyFill="1" applyBorder="1" applyAlignment="1" applyProtection="1">
      <alignment horizontal="right" vertical="top" wrapText="1"/>
      <protection locked="0"/>
    </xf>
    <xf numFmtId="165" fontId="2" fillId="0" borderId="0" xfId="2" applyNumberFormat="1" applyFont="1" applyAlignment="1" applyProtection="1">
      <alignment vertical="top"/>
      <protection locked="0"/>
    </xf>
    <xf numFmtId="3" fontId="4" fillId="0" borderId="0" xfId="0" applyNumberFormat="1" applyFont="1" applyProtection="1">
      <protection locked="0"/>
    </xf>
    <xf numFmtId="0" fontId="2" fillId="0" borderId="4" xfId="2" applyFont="1" applyBorder="1" applyAlignment="1">
      <alignment horizontal="left" vertical="top" indent="2"/>
    </xf>
    <xf numFmtId="0" fontId="1" fillId="0" borderId="4" xfId="2" applyBorder="1" applyAlignment="1">
      <alignment horizontal="left" vertical="top" indent="2"/>
    </xf>
    <xf numFmtId="166" fontId="1" fillId="0" borderId="4" xfId="3" applyNumberFormat="1" applyFont="1" applyFill="1" applyBorder="1" applyAlignment="1" applyProtection="1">
      <alignment wrapText="1"/>
      <protection locked="0"/>
    </xf>
    <xf numFmtId="3" fontId="4" fillId="3" borderId="4" xfId="3" applyNumberFormat="1" applyFont="1" applyFill="1" applyBorder="1" applyAlignment="1" applyProtection="1">
      <alignment horizontal="right" vertical="top" wrapText="1"/>
      <protection locked="0"/>
    </xf>
    <xf numFmtId="3" fontId="4" fillId="3" borderId="4" xfId="2" applyNumberFormat="1" applyFont="1" applyFill="1" applyBorder="1" applyAlignment="1" applyProtection="1">
      <alignment horizontal="right" vertical="top" wrapText="1"/>
      <protection locked="0"/>
    </xf>
    <xf numFmtId="0" fontId="1" fillId="0" borderId="0" xfId="2" applyAlignment="1" applyProtection="1">
      <alignment horizontal="left" vertical="top" wrapText="1"/>
      <protection locked="0"/>
    </xf>
    <xf numFmtId="4" fontId="1" fillId="0" borderId="0" xfId="2" applyNumberFormat="1" applyProtection="1"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</cellXfs>
  <cellStyles count="4">
    <cellStyle name="Millares" xfId="1" builtinId="3"/>
    <cellStyle name="Millares 17 3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4">
          <cell r="B4">
            <v>1026301.17</v>
          </cell>
        </row>
      </sheetData>
      <sheetData sheetId="2">
        <row r="5">
          <cell r="B5">
            <v>10434819.08</v>
          </cell>
        </row>
        <row r="19">
          <cell r="B19">
            <v>29625809.859999996</v>
          </cell>
        </row>
        <row r="21">
          <cell r="B21">
            <v>-28894327.170000006</v>
          </cell>
        </row>
      </sheetData>
      <sheetData sheetId="3"/>
      <sheetData sheetId="4"/>
      <sheetData sheetId="5">
        <row r="14">
          <cell r="B14">
            <v>4020068.05</v>
          </cell>
        </row>
      </sheetData>
      <sheetData sheetId="6"/>
      <sheetData sheetId="7"/>
      <sheetData sheetId="8"/>
      <sheetData sheetId="9">
        <row r="9">
          <cell r="H9">
            <v>2179570</v>
          </cell>
        </row>
      </sheetData>
      <sheetData sheetId="10">
        <row r="3">
          <cell r="D3">
            <v>41.62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D11">
            <v>67767326.140000001</v>
          </cell>
        </row>
      </sheetData>
      <sheetData sheetId="22"/>
      <sheetData sheetId="23"/>
      <sheetData sheetId="24">
        <row r="43">
          <cell r="F43">
            <v>14999.99</v>
          </cell>
        </row>
      </sheetData>
      <sheetData sheetId="25"/>
      <sheetData sheetId="26"/>
      <sheetData sheetId="27"/>
      <sheetData sheetId="28"/>
      <sheetData sheetId="29">
        <row r="29">
          <cell r="A29" t="str">
            <v>Ing. Marisol Suárez Correa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al 31 de Diciembre de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rgb="FFFFFF00"/>
    <pageSetUpPr fitToPage="1"/>
  </sheetPr>
  <dimension ref="A1:P30"/>
  <sheetViews>
    <sheetView tabSelected="1" topLeftCell="A2" zoomScaleNormal="100" workbookViewId="0">
      <selection activeCell="A38" sqref="A38"/>
    </sheetView>
  </sheetViews>
  <sheetFormatPr baseColWidth="10" defaultColWidth="12" defaultRowHeight="12.75" x14ac:dyDescent="0.2"/>
  <cols>
    <col min="1" max="1" width="67.1640625" style="1" bestFit="1" customWidth="1"/>
    <col min="2" max="2" width="27.5" style="1" bestFit="1" customWidth="1"/>
    <col min="3" max="4" width="19.83203125" style="1" customWidth="1"/>
    <col min="5" max="6" width="17.6640625" style="1" customWidth="1"/>
    <col min="7" max="7" width="1.1640625" style="1" hidden="1" customWidth="1"/>
    <col min="8" max="8" width="14.83203125" style="1" hidden="1" customWidth="1"/>
    <col min="9" max="12" width="0" style="1" hidden="1" customWidth="1"/>
    <col min="13" max="13" width="12.5" style="1" hidden="1" customWidth="1"/>
    <col min="14" max="14" width="18.1640625" style="2" hidden="1" customWidth="1"/>
    <col min="15" max="15" width="15" style="2" hidden="1" customWidth="1"/>
    <col min="16" max="18" width="0" style="1" hidden="1" customWidth="1"/>
    <col min="19" max="16384" width="12" style="1"/>
  </cols>
  <sheetData>
    <row r="1" spans="1:16" ht="78.75" customHeight="1" x14ac:dyDescent="0.2">
      <c r="A1" s="16" t="s">
        <v>0</v>
      </c>
      <c r="B1" s="17"/>
      <c r="C1" s="17"/>
      <c r="D1" s="17"/>
      <c r="E1" s="17"/>
      <c r="F1" s="18"/>
    </row>
    <row r="2" spans="1:16" ht="27" customHeight="1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16" x14ac:dyDescent="0.2">
      <c r="A3" s="5" t="s">
        <v>7</v>
      </c>
      <c r="B3" s="6">
        <f>+B4+B12</f>
        <v>9345422.1399999969</v>
      </c>
      <c r="C3" s="6">
        <f t="shared" ref="C3:E3" si="0">+C4+C12</f>
        <v>1902532197.0899999</v>
      </c>
      <c r="D3" s="6">
        <f t="shared" si="0"/>
        <v>1900711317.46</v>
      </c>
      <c r="E3" s="6">
        <f t="shared" si="0"/>
        <v>11166301.769999921</v>
      </c>
      <c r="F3" s="6">
        <f>+E3-B3</f>
        <v>1820879.6299999245</v>
      </c>
      <c r="H3" s="7">
        <v>0</v>
      </c>
      <c r="I3" s="8">
        <v>0</v>
      </c>
      <c r="J3" s="8">
        <v>0</v>
      </c>
      <c r="N3" s="1"/>
      <c r="O3" s="1"/>
    </row>
    <row r="4" spans="1:16" x14ac:dyDescent="0.2">
      <c r="A4" s="9" t="s">
        <v>8</v>
      </c>
      <c r="B4" s="6">
        <f>+B5</f>
        <v>8278984.5599999996</v>
      </c>
      <c r="C4" s="6">
        <f t="shared" ref="C4:F4" si="1">+C5</f>
        <v>1898980659.3399999</v>
      </c>
      <c r="D4" s="6">
        <f t="shared" si="1"/>
        <v>1896824824.8199999</v>
      </c>
      <c r="E4" s="6">
        <f t="shared" si="1"/>
        <v>10434819.079999924</v>
      </c>
      <c r="F4" s="6">
        <f t="shared" si="1"/>
        <v>2155834.5199999241</v>
      </c>
      <c r="P4" s="2"/>
    </row>
    <row r="5" spans="1:16" x14ac:dyDescent="0.2">
      <c r="A5" s="10" t="s">
        <v>9</v>
      </c>
      <c r="B5" s="11">
        <v>8278984.5599999996</v>
      </c>
      <c r="C5" s="11">
        <v>1898980659.3399999</v>
      </c>
      <c r="D5" s="11">
        <v>1896824824.8199999</v>
      </c>
      <c r="E5" s="11">
        <f>+B5+C5-D5</f>
        <v>10434819.079999924</v>
      </c>
      <c r="F5" s="11">
        <f>E5-B5</f>
        <v>2155834.5199999241</v>
      </c>
      <c r="K5" s="8">
        <v>0</v>
      </c>
      <c r="M5" s="8">
        <f>+E5-'[10]0312_ESF_PEGT_FAC_2402'!B5</f>
        <v>-7.6368451118469238E-8</v>
      </c>
      <c r="N5" s="2">
        <f>'[10]0312_ESF_PEGT_FAC_2402'!B5</f>
        <v>10434819.08</v>
      </c>
      <c r="O5" s="2">
        <f>+E5-N5</f>
        <v>-7.6368451118469238E-8</v>
      </c>
      <c r="P5" s="2"/>
    </row>
    <row r="6" spans="1:16" x14ac:dyDescent="0.2">
      <c r="A6" s="10" t="s">
        <v>10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P6" s="2"/>
    </row>
    <row r="7" spans="1:16" x14ac:dyDescent="0.2">
      <c r="A7" s="10" t="s">
        <v>11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P7" s="2"/>
    </row>
    <row r="8" spans="1:16" x14ac:dyDescent="0.2">
      <c r="A8" s="10" t="s">
        <v>12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</row>
    <row r="9" spans="1:16" x14ac:dyDescent="0.2">
      <c r="A9" s="10" t="s">
        <v>13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</row>
    <row r="10" spans="1:16" x14ac:dyDescent="0.2">
      <c r="A10" s="10" t="s">
        <v>14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</row>
    <row r="11" spans="1:16" x14ac:dyDescent="0.2">
      <c r="A11" s="10" t="s">
        <v>15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</row>
    <row r="12" spans="1:16" x14ac:dyDescent="0.2">
      <c r="A12" s="9" t="s">
        <v>16</v>
      </c>
      <c r="B12" s="6">
        <f>SUM(B13:B21)</f>
        <v>1066437.5799999982</v>
      </c>
      <c r="C12" s="6">
        <f t="shared" ref="C12:E12" si="2">SUM(C13:C21)</f>
        <v>3551537.75</v>
      </c>
      <c r="D12" s="6">
        <f t="shared" si="2"/>
        <v>3886492.64</v>
      </c>
      <c r="E12" s="6">
        <f t="shared" si="2"/>
        <v>731482.68999999762</v>
      </c>
      <c r="F12" s="6">
        <f>+E12-B12</f>
        <v>-334954.8900000006</v>
      </c>
    </row>
    <row r="13" spans="1:16" x14ac:dyDescent="0.2">
      <c r="A13" s="10" t="s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</row>
    <row r="14" spans="1:16" x14ac:dyDescent="0.2">
      <c r="A14" s="10" t="s">
        <v>18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</row>
    <row r="15" spans="1:16" x14ac:dyDescent="0.2">
      <c r="A15" s="10" t="s">
        <v>19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</row>
    <row r="16" spans="1:16" x14ac:dyDescent="0.2">
      <c r="A16" s="10" t="s">
        <v>20</v>
      </c>
      <c r="B16" s="12">
        <v>26074272.109999999</v>
      </c>
      <c r="C16" s="12">
        <v>3551537.75</v>
      </c>
      <c r="D16" s="12">
        <v>0</v>
      </c>
      <c r="E16" s="12">
        <f>+B16+C16-D16</f>
        <v>29625809.859999999</v>
      </c>
      <c r="F16" s="13">
        <f>+B16-E16</f>
        <v>-3551537.75</v>
      </c>
      <c r="K16" s="8">
        <v>0</v>
      </c>
      <c r="M16" s="8">
        <f>+E16-'[10]0312_ESF_PEGT_FAC_2402'!B19</f>
        <v>0</v>
      </c>
      <c r="N16" s="2">
        <f>+'[10]0312_ESF_PEGT_FAC_2402'!B19</f>
        <v>29625809.859999996</v>
      </c>
      <c r="O16" s="2">
        <f>+E16-N16</f>
        <v>0</v>
      </c>
    </row>
    <row r="17" spans="1:15" x14ac:dyDescent="0.2">
      <c r="A17" s="10" t="s">
        <v>21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</row>
    <row r="18" spans="1:15" x14ac:dyDescent="0.2">
      <c r="A18" s="10" t="s">
        <v>22</v>
      </c>
      <c r="B18" s="12">
        <v>-25007834.530000001</v>
      </c>
      <c r="C18" s="12">
        <v>0</v>
      </c>
      <c r="D18" s="12">
        <v>3886492.64</v>
      </c>
      <c r="E18" s="12">
        <f>+B18-D18</f>
        <v>-28894327.170000002</v>
      </c>
      <c r="F18" s="12">
        <f>E18-B18</f>
        <v>-3886492.6400000006</v>
      </c>
      <c r="K18" s="8">
        <v>0</v>
      </c>
      <c r="M18" s="8">
        <f>+E18-'[10]0312_ESF_PEGT_FAC_2402'!B21</f>
        <v>0</v>
      </c>
      <c r="N18" s="2">
        <f>+'[10]0312_ESF_PEGT_FAC_2402'!B21</f>
        <v>-28894327.170000006</v>
      </c>
      <c r="O18" s="2">
        <f>+E18-N18</f>
        <v>0</v>
      </c>
    </row>
    <row r="19" spans="1:15" x14ac:dyDescent="0.2">
      <c r="A19" s="10" t="s">
        <v>23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</row>
    <row r="20" spans="1:15" x14ac:dyDescent="0.2">
      <c r="A20" s="10" t="s">
        <v>24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</row>
    <row r="21" spans="1:15" x14ac:dyDescent="0.2">
      <c r="A21" s="10" t="s">
        <v>25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</row>
    <row r="22" spans="1:15" x14ac:dyDescent="0.2">
      <c r="A22" s="19" t="s">
        <v>26</v>
      </c>
      <c r="B22" s="19"/>
      <c r="C22" s="19"/>
      <c r="D22" s="19"/>
      <c r="E22" s="19"/>
      <c r="F22" s="19"/>
    </row>
    <row r="29" spans="1:15" x14ac:dyDescent="0.2">
      <c r="A29" s="14" t="str">
        <f>[10]Hoja2!A1</f>
        <v>Ing. Marisol Suárez Correa</v>
      </c>
      <c r="C29" s="15" t="str">
        <f>[10]Hoja2!C1</f>
        <v xml:space="preserve">C.P. Juan  Lara Centeno </v>
      </c>
    </row>
    <row r="30" spans="1:15" x14ac:dyDescent="0.2">
      <c r="A30" s="14" t="str">
        <f>[10]Hoja2!A2</f>
        <v>Presidenta Suplente del Comité</v>
      </c>
      <c r="C30" s="15" t="str">
        <f>[10]Hoja2!C2</f>
        <v xml:space="preserve">Dirección de Control y Seguimiento de Fideicomisos </v>
      </c>
    </row>
  </sheetData>
  <mergeCells count="2">
    <mergeCell ref="A1:F1"/>
    <mergeCell ref="A22:F22"/>
  </mergeCells>
  <pageMargins left="0.33" right="0.28999999999999998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2026-01-15T17:59:07Z</dcterms:created>
  <dcterms:modified xsi:type="dcterms:W3CDTF">2026-01-15T21:45:32Z</dcterms:modified>
</cp:coreProperties>
</file>