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G84" i="1"/>
  <c r="G92" s="1"/>
  <c r="I83"/>
  <c r="I82"/>
  <c r="F82"/>
  <c r="F81"/>
  <c r="I81" s="1"/>
  <c r="I80"/>
  <c r="F80"/>
  <c r="F79"/>
  <c r="I79" s="1"/>
  <c r="I78"/>
  <c r="F78"/>
  <c r="F77"/>
  <c r="I77" s="1"/>
  <c r="I76"/>
  <c r="F76"/>
  <c r="F75"/>
  <c r="I75" s="1"/>
  <c r="I74"/>
  <c r="F74"/>
  <c r="F73"/>
  <c r="I73" s="1"/>
  <c r="I72"/>
  <c r="F72"/>
  <c r="F71"/>
  <c r="I71" s="1"/>
  <c r="I70"/>
  <c r="F70"/>
  <c r="F69"/>
  <c r="I69" s="1"/>
  <c r="I68"/>
  <c r="F68"/>
  <c r="F67"/>
  <c r="I67" s="1"/>
  <c r="I66"/>
  <c r="F66"/>
  <c r="F65"/>
  <c r="I65" s="1"/>
  <c r="I64"/>
  <c r="F64"/>
  <c r="F63"/>
  <c r="I63" s="1"/>
  <c r="E63"/>
  <c r="D63"/>
  <c r="F62"/>
  <c r="I62" s="1"/>
  <c r="I61"/>
  <c r="F61"/>
  <c r="F60"/>
  <c r="I60" s="1"/>
  <c r="I59"/>
  <c r="F59"/>
  <c r="F58"/>
  <c r="I58" s="1"/>
  <c r="I57"/>
  <c r="F57"/>
  <c r="F56"/>
  <c r="I56" s="1"/>
  <c r="I55"/>
  <c r="F55"/>
  <c r="F54"/>
  <c r="I54" s="1"/>
  <c r="I53"/>
  <c r="F53"/>
  <c r="F52"/>
  <c r="I52" s="1"/>
  <c r="I51"/>
  <c r="F51"/>
  <c r="F50"/>
  <c r="I50" s="1"/>
  <c r="H49"/>
  <c r="G49"/>
  <c r="F49"/>
  <c r="I49" s="1"/>
  <c r="E49"/>
  <c r="F48"/>
  <c r="I48" s="1"/>
  <c r="I47"/>
  <c r="F47"/>
  <c r="F46"/>
  <c r="I46" s="1"/>
  <c r="I45"/>
  <c r="F45"/>
  <c r="F44"/>
  <c r="I44" s="1"/>
  <c r="I43"/>
  <c r="F43"/>
  <c r="F42"/>
  <c r="I42" s="1"/>
  <c r="I41"/>
  <c r="F41"/>
  <c r="F40"/>
  <c r="I40" s="1"/>
  <c r="I39"/>
  <c r="H39"/>
  <c r="G39"/>
  <c r="F39"/>
  <c r="E39"/>
  <c r="D39"/>
  <c r="F38"/>
  <c r="I38" s="1"/>
  <c r="I37"/>
  <c r="F37"/>
  <c r="F36"/>
  <c r="I36" s="1"/>
  <c r="I35"/>
  <c r="F35"/>
  <c r="F34"/>
  <c r="I34" s="1"/>
  <c r="I33"/>
  <c r="F33"/>
  <c r="F32"/>
  <c r="I32" s="1"/>
  <c r="I31"/>
  <c r="F31"/>
  <c r="F30"/>
  <c r="I30" s="1"/>
  <c r="H29"/>
  <c r="G29"/>
  <c r="E29"/>
  <c r="F29" s="1"/>
  <c r="I29" s="1"/>
  <c r="D29"/>
  <c r="F28"/>
  <c r="I28" s="1"/>
  <c r="I27"/>
  <c r="F27"/>
  <c r="F26"/>
  <c r="I26" s="1"/>
  <c r="I25"/>
  <c r="F25"/>
  <c r="F24"/>
  <c r="I24" s="1"/>
  <c r="I23"/>
  <c r="F23"/>
  <c r="F22"/>
  <c r="I22" s="1"/>
  <c r="I21"/>
  <c r="F21"/>
  <c r="F20"/>
  <c r="I20" s="1"/>
  <c r="H19"/>
  <c r="G19"/>
  <c r="E19"/>
  <c r="F19" s="1"/>
  <c r="I19" s="1"/>
  <c r="D19"/>
  <c r="F18"/>
  <c r="I18" s="1"/>
  <c r="I17"/>
  <c r="F17"/>
  <c r="F16"/>
  <c r="I16" s="1"/>
  <c r="I15"/>
  <c r="F15"/>
  <c r="F14"/>
  <c r="I14" s="1"/>
  <c r="I13"/>
  <c r="F13"/>
  <c r="F12"/>
  <c r="I12" s="1"/>
  <c r="H11"/>
  <c r="H84" s="1"/>
  <c r="H92" s="1"/>
  <c r="G11"/>
  <c r="F11"/>
  <c r="E11"/>
  <c r="E84" s="1"/>
  <c r="E92" s="1"/>
  <c r="D11"/>
  <c r="D84" s="1"/>
  <c r="D92" s="1"/>
  <c r="F84" l="1"/>
  <c r="F92" s="1"/>
  <c r="I11"/>
  <c r="I84" s="1"/>
  <c r="I92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<sst xmlns="http://schemas.openxmlformats.org/spreadsheetml/2006/main" count="92" uniqueCount="92">
  <si>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</si>
  <si>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</si>
  <si>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Ente Público: 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</si>
  <si>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</si>
  <si>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</si>
  <si>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</si>
  <si>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</si>
  <si>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</si>
  <si>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</si>
  <si>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</si>
  <si>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</si>
  <si>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</si>
  <si>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</si>
  <si>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</si>
  <si>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</si>
  <si>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</si>
  <si>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</si>
  <si>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</si>
  <si>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</si>
  <si>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</si>
  <si>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</si>
  <si>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</si>
  <si>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</si>
  <si>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</si>
  <si>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</si>
  <si>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</si>
  <si>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</si>
  <si>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</si>
  <si>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</si>
  <si>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</si>
  <si>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</si>
  <si>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</si>
  <si>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</si>
  <si>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</si>
  <si>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</si>
  <si>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</si>
  <si>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</si>
  <si>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</si>
  <si>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</si>
  <si>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</si>
  <si>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</si>
  <si>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</si>
  <si>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</si>
  <si>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</si>
  <si>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</si>
  <si>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</si>
  <si>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</si>
  <si>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</si>
  <si>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</si>
  <si>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</si>
  <si>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</si>
  <si>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</si>
  <si>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</si>
  <si>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</si>
  <si>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</si>
  <si>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</si>
  <si>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</si>
  <si>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</si>
  <si>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</si>
  <si>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</si>
  <si>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</si>
  <si>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</si>
  <si>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</si>
  <si>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</si>
  <si>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</si>
  <si>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</si>
  <si>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</si>
  <si>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</si>
  <si>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</si>
  <si>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</si>
  <si>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</si>
  <si>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</si>
  <si>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</si>
  <si>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</si>
  <si>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</si>
  <si>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</si>
  <si>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</si>
  <si>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</si>
  <si>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</si>
  <si>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</si>
  <si>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</si>
  <si>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</si>
  <si>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</si>
  <si>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</si>
  <si>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</si>
  <si>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</si>
  <si>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</si>
  <si>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</si>
  <si>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</si>
  <si>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Coordinación de Seguimiento y Control de Fideicomisos</t>
  </si>
  <si>
    <t>Del 1 de Enero al 30 de Junio de 2018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</si>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</sst>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43" fontId="2" fillId="2" borderId="0" xfId="1" applyFont="1" applyFill="1"/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6" fillId="0" borderId="3" xfId="0" applyFont="1" applyBorder="1"/>
    <xf numFmtId="0" fontId="5" fillId="0" borderId="0" xfId="0" applyFont="1" applyFill="1" applyBorder="1" applyProtection="1"/>
    <xf numFmtId="43" fontId="5" fillId="0" borderId="3" xfId="1" applyFont="1" applyBorder="1" applyProtection="1">
      <protection locked="0"/>
    </xf>
    <xf numFmtId="43" fontId="2" fillId="2" borderId="3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indent="1"/>
    </xf>
    <xf numFmtId="43" fontId="2" fillId="0" borderId="3" xfId="1" applyFont="1" applyBorder="1" applyProtection="1">
      <protection locked="0"/>
    </xf>
    <xf numFmtId="43" fontId="2" fillId="2" borderId="6" xfId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7" xfId="0" applyFont="1" applyBorder="1"/>
    <xf numFmtId="43" fontId="2" fillId="2" borderId="8" xfId="1" applyFont="1" applyFill="1" applyBorder="1" applyAlignment="1">
      <alignment horizontal="right" vertical="center" wrapText="1"/>
    </xf>
    <xf numFmtId="43" fontId="2" fillId="0" borderId="8" xfId="1" applyFont="1" applyBorder="1" applyProtection="1">
      <protection locked="0"/>
    </xf>
    <xf numFmtId="43" fontId="2" fillId="2" borderId="9" xfId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8" xfId="1" applyFont="1" applyFill="1" applyBorder="1" applyAlignment="1">
      <alignment vertical="center" wrapText="1"/>
    </xf>
    <xf numFmtId="0" fontId="2" fillId="2" borderId="3" xfId="0" applyFont="1" applyFill="1" applyBorder="1"/>
    <xf numFmtId="43" fontId="2" fillId="0" borderId="0" xfId="1" applyFont="1"/>
    <xf numFmtId="0" fontId="6" fillId="2" borderId="0" xfId="0" applyFont="1" applyFill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7" xfId="0" applyFont="1" applyFill="1" applyBorder="1"/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Estados%20Fros%20y%20Pptales%20JUN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E51">
            <v>383567583.96000004</v>
          </cell>
          <cell r="F51">
            <v>383567583.96000004</v>
          </cell>
          <cell r="H51">
            <v>162032431.95999998</v>
          </cell>
          <cell r="J51">
            <v>161374541.25</v>
          </cell>
          <cell r="K51">
            <v>221535152.00000006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>
      <selection activeCell="F15" sqref="F15"/>
    </sheetView>
  </sheetViews>
  <sheetFormatPr baseColWidth="10" defaultRowHeight="12.75"/>
  <cols>
    <col min="1" max="1" width="2.42578125" style="1" customWidth="1"/>
    <col min="2" max="2" width="4.5703125" style="2" customWidth="1"/>
    <col min="3" max="3" width="63" style="2" bestFit="1" customWidth="1"/>
    <col min="4" max="4" width="14.85546875" style="2" customWidth="1"/>
    <col min="5" max="5" width="16.5703125" style="26" customWidth="1"/>
    <col min="6" max="6" width="15.85546875" style="2" customWidth="1"/>
    <col min="7" max="8" width="16" style="2" bestFit="1" customWidth="1"/>
    <col min="9" max="9" width="16.42578125" style="2" customWidth="1"/>
    <col min="10" max="10" width="3.7109375" style="1" customWidth="1"/>
    <col min="11" max="11" width="11.42578125" style="2"/>
    <col min="12" max="12" width="13.140625" style="2" bestFit="1" customWidth="1"/>
    <col min="13" max="16384" width="11.42578125" style="2"/>
  </cols>
  <sheetData>
    <row r="1" spans="2:9">
      <c r="B1" s="36" t="s">
        <v>0</v>
      </c>
      <c r="C1" s="36"/>
      <c r="D1" s="36"/>
      <c r="E1" s="36"/>
      <c r="F1" s="36"/>
      <c r="G1" s="36"/>
      <c r="H1" s="36"/>
      <c r="I1" s="36"/>
    </row>
    <row r="2" spans="2:9">
      <c r="B2" s="36" t="s">
        <v>1</v>
      </c>
      <c r="C2" s="36"/>
      <c r="D2" s="36"/>
      <c r="E2" s="36"/>
      <c r="F2" s="36"/>
      <c r="G2" s="36"/>
      <c r="H2" s="36"/>
      <c r="I2" s="36"/>
    </row>
    <row r="3" spans="2:9">
      <c r="B3" s="36" t="s">
        <v>90</v>
      </c>
      <c r="C3" s="36"/>
      <c r="D3" s="36"/>
      <c r="E3" s="36"/>
      <c r="F3" s="36"/>
      <c r="G3" s="36"/>
      <c r="H3" s="36"/>
      <c r="I3" s="36"/>
    </row>
    <row r="4" spans="2:9" s="1" customFormat="1">
      <c r="E4" s="3"/>
    </row>
    <row r="5" spans="2:9" s="1" customFormat="1">
      <c r="B5" s="37" t="s">
        <v>2</v>
      </c>
      <c r="C5" s="37"/>
      <c r="D5" s="37"/>
      <c r="E5" s="37"/>
      <c r="F5" s="37"/>
      <c r="G5" s="37"/>
      <c r="H5" s="37"/>
      <c r="I5" s="37"/>
    </row>
    <row r="6" spans="2:9" s="1" customFormat="1">
      <c r="E6" s="3"/>
    </row>
    <row r="7" spans="2:9" s="1" customFormat="1">
      <c r="B7" s="38" t="s">
        <v>3</v>
      </c>
      <c r="C7" s="39"/>
      <c r="D7" s="40" t="s">
        <v>4</v>
      </c>
      <c r="E7" s="40"/>
      <c r="F7" s="40"/>
      <c r="G7" s="40"/>
      <c r="H7" s="40"/>
      <c r="I7" s="40" t="s">
        <v>5</v>
      </c>
    </row>
    <row r="8" spans="2:9" s="1" customFormat="1" ht="25.5">
      <c r="B8" s="38"/>
      <c r="C8" s="39"/>
      <c r="D8" s="4" t="s">
        <v>6</v>
      </c>
      <c r="E8" s="5" t="s">
        <v>7</v>
      </c>
      <c r="F8" s="4" t="s">
        <v>8</v>
      </c>
      <c r="G8" s="4" t="s">
        <v>9</v>
      </c>
      <c r="H8" s="4" t="s">
        <v>10</v>
      </c>
      <c r="I8" s="40"/>
    </row>
    <row r="9" spans="2:9" s="1" customFormat="1">
      <c r="B9" s="38"/>
      <c r="C9" s="39"/>
      <c r="D9" s="4">
        <v>1</v>
      </c>
      <c r="E9" s="4">
        <v>2</v>
      </c>
      <c r="F9" s="4" t="s">
        <v>11</v>
      </c>
      <c r="G9" s="4">
        <v>4</v>
      </c>
      <c r="H9" s="4">
        <v>5</v>
      </c>
      <c r="I9" s="4" t="s">
        <v>12</v>
      </c>
    </row>
    <row r="10" spans="2:9" s="1" customFormat="1">
      <c r="B10" s="32"/>
      <c r="C10" s="33"/>
      <c r="D10" s="6"/>
      <c r="E10" s="7"/>
      <c r="F10" s="7"/>
      <c r="G10" s="7"/>
      <c r="H10" s="7"/>
      <c r="I10" s="8"/>
    </row>
    <row r="11" spans="2:9" s="1" customFormat="1">
      <c r="B11" s="9"/>
      <c r="C11" s="10" t="s">
        <v>13</v>
      </c>
      <c r="D11" s="11">
        <f>+D13</f>
        <v>0</v>
      </c>
      <c r="E11" s="11">
        <f>+E13</f>
        <v>3406229.4800000004</v>
      </c>
      <c r="F11" s="12">
        <f>+D11+E11</f>
        <v>3406229.4800000004</v>
      </c>
      <c r="G11" s="11">
        <f>+G13</f>
        <v>1460536.08</v>
      </c>
      <c r="H11" s="11">
        <f>+H13</f>
        <v>1382713.46</v>
      </c>
      <c r="I11" s="13">
        <f>+F11-G11</f>
        <v>1945693.4000000004</v>
      </c>
    </row>
    <row r="12" spans="2:9" s="1" customFormat="1">
      <c r="B12" s="9"/>
      <c r="C12" s="14" t="s">
        <v>14</v>
      </c>
      <c r="D12" s="15">
        <v>0</v>
      </c>
      <c r="E12" s="15">
        <v>0</v>
      </c>
      <c r="F12" s="12">
        <f t="shared" ref="F12:F75" si="0">+D12+E12</f>
        <v>0</v>
      </c>
      <c r="G12" s="15">
        <v>0</v>
      </c>
      <c r="H12" s="15">
        <v>0</v>
      </c>
      <c r="I12" s="16">
        <f t="shared" ref="I12:I75" si="1">+F12-G12</f>
        <v>0</v>
      </c>
    </row>
    <row r="13" spans="2:9" s="1" customFormat="1">
      <c r="B13" s="9"/>
      <c r="C13" s="14" t="s">
        <v>15</v>
      </c>
      <c r="D13" s="15">
        <v>0</v>
      </c>
      <c r="E13" s="15">
        <v>3406229.4800000004</v>
      </c>
      <c r="F13" s="12">
        <f t="shared" si="0"/>
        <v>3406229.4800000004</v>
      </c>
      <c r="G13" s="15">
        <v>1460536.08</v>
      </c>
      <c r="H13" s="15">
        <v>1382713.46</v>
      </c>
      <c r="I13" s="16">
        <f t="shared" si="1"/>
        <v>1945693.4000000004</v>
      </c>
    </row>
    <row r="14" spans="2:9" s="1" customFormat="1">
      <c r="B14" s="9"/>
      <c r="C14" s="14" t="s">
        <v>16</v>
      </c>
      <c r="D14" s="15">
        <v>0</v>
      </c>
      <c r="E14" s="15">
        <v>0</v>
      </c>
      <c r="F14" s="12">
        <f t="shared" si="0"/>
        <v>0</v>
      </c>
      <c r="G14" s="15">
        <v>0</v>
      </c>
      <c r="H14" s="15">
        <v>0</v>
      </c>
      <c r="I14" s="16">
        <f t="shared" si="1"/>
        <v>0</v>
      </c>
    </row>
    <row r="15" spans="2:9" s="1" customFormat="1">
      <c r="B15" s="9"/>
      <c r="C15" s="14" t="s">
        <v>17</v>
      </c>
      <c r="D15" s="15">
        <v>0</v>
      </c>
      <c r="E15" s="15">
        <v>0</v>
      </c>
      <c r="F15" s="12">
        <f t="shared" si="0"/>
        <v>0</v>
      </c>
      <c r="G15" s="15">
        <v>0</v>
      </c>
      <c r="H15" s="15">
        <v>0</v>
      </c>
      <c r="I15" s="16">
        <f t="shared" si="1"/>
        <v>0</v>
      </c>
    </row>
    <row r="16" spans="2:9" s="1" customFormat="1">
      <c r="B16" s="9"/>
      <c r="C16" s="14" t="s">
        <v>18</v>
      </c>
      <c r="D16" s="15">
        <v>0</v>
      </c>
      <c r="E16" s="15">
        <v>0</v>
      </c>
      <c r="F16" s="12">
        <f t="shared" si="0"/>
        <v>0</v>
      </c>
      <c r="G16" s="15">
        <v>0</v>
      </c>
      <c r="H16" s="15">
        <v>0</v>
      </c>
      <c r="I16" s="16">
        <f t="shared" si="1"/>
        <v>0</v>
      </c>
    </row>
    <row r="17" spans="2:9" s="1" customFormat="1">
      <c r="B17" s="9"/>
      <c r="C17" s="14" t="s">
        <v>19</v>
      </c>
      <c r="D17" s="15">
        <v>0</v>
      </c>
      <c r="E17" s="15">
        <v>0</v>
      </c>
      <c r="F17" s="12">
        <f t="shared" si="0"/>
        <v>0</v>
      </c>
      <c r="G17" s="15">
        <v>0</v>
      </c>
      <c r="H17" s="15">
        <v>0</v>
      </c>
      <c r="I17" s="16">
        <f t="shared" si="1"/>
        <v>0</v>
      </c>
    </row>
    <row r="18" spans="2:9" s="1" customFormat="1">
      <c r="B18" s="9"/>
      <c r="C18" s="14" t="s">
        <v>20</v>
      </c>
      <c r="D18" s="15">
        <v>0</v>
      </c>
      <c r="E18" s="15">
        <v>0</v>
      </c>
      <c r="F18" s="12">
        <f t="shared" si="0"/>
        <v>0</v>
      </c>
      <c r="G18" s="15">
        <v>0</v>
      </c>
      <c r="H18" s="15">
        <v>0</v>
      </c>
      <c r="I18" s="16">
        <f t="shared" si="1"/>
        <v>0</v>
      </c>
    </row>
    <row r="19" spans="2:9" s="1" customFormat="1">
      <c r="B19" s="9"/>
      <c r="C19" s="10" t="s">
        <v>21</v>
      </c>
      <c r="D19" s="11">
        <f>+D20+D25+D26</f>
        <v>0</v>
      </c>
      <c r="E19" s="11">
        <f>SUM(E20:E28)</f>
        <v>2104731.75</v>
      </c>
      <c r="F19" s="12">
        <f t="shared" si="0"/>
        <v>2104731.75</v>
      </c>
      <c r="G19" s="11">
        <f t="shared" ref="G19:H19" si="2">SUM(G20:G28)</f>
        <v>310244.77999999997</v>
      </c>
      <c r="H19" s="11">
        <f t="shared" si="2"/>
        <v>310244.77999999997</v>
      </c>
      <c r="I19" s="13">
        <f t="shared" si="1"/>
        <v>1794486.97</v>
      </c>
    </row>
    <row r="20" spans="2:9" s="1" customFormat="1">
      <c r="B20" s="9"/>
      <c r="C20" s="14" t="s">
        <v>22</v>
      </c>
      <c r="D20" s="15">
        <v>0</v>
      </c>
      <c r="E20" s="15">
        <v>1517009.44</v>
      </c>
      <c r="F20" s="12">
        <f t="shared" si="0"/>
        <v>1517009.44</v>
      </c>
      <c r="G20" s="15">
        <v>107045.75</v>
      </c>
      <c r="H20" s="15">
        <v>107045.75</v>
      </c>
      <c r="I20" s="16">
        <f t="shared" si="1"/>
        <v>1409963.69</v>
      </c>
    </row>
    <row r="21" spans="2:9" s="1" customFormat="1">
      <c r="B21" s="9"/>
      <c r="C21" s="14" t="s">
        <v>23</v>
      </c>
      <c r="D21" s="15">
        <v>0</v>
      </c>
      <c r="E21" s="15">
        <v>196394.59000000003</v>
      </c>
      <c r="F21" s="12">
        <f t="shared" si="0"/>
        <v>196394.59000000003</v>
      </c>
      <c r="G21" s="15">
        <v>60394.59</v>
      </c>
      <c r="H21" s="15">
        <v>60394.59</v>
      </c>
      <c r="I21" s="16">
        <f t="shared" si="1"/>
        <v>136000.00000000003</v>
      </c>
    </row>
    <row r="22" spans="2:9" s="1" customFormat="1">
      <c r="B22" s="9"/>
      <c r="C22" s="14" t="s">
        <v>24</v>
      </c>
      <c r="D22" s="15">
        <v>0</v>
      </c>
      <c r="E22" s="15">
        <v>0</v>
      </c>
      <c r="F22" s="12">
        <f t="shared" si="0"/>
        <v>0</v>
      </c>
      <c r="G22" s="15">
        <v>0</v>
      </c>
      <c r="H22" s="15">
        <v>0</v>
      </c>
      <c r="I22" s="16">
        <f t="shared" si="1"/>
        <v>0</v>
      </c>
    </row>
    <row r="23" spans="2:9" s="1" customFormat="1">
      <c r="B23" s="9"/>
      <c r="C23" s="14" t="s">
        <v>25</v>
      </c>
      <c r="D23" s="15">
        <v>0</v>
      </c>
      <c r="E23" s="15">
        <v>11500.02</v>
      </c>
      <c r="F23" s="12">
        <f t="shared" si="0"/>
        <v>11500.02</v>
      </c>
      <c r="G23" s="15">
        <v>5500.02</v>
      </c>
      <c r="H23" s="15">
        <v>5500.02</v>
      </c>
      <c r="I23" s="16">
        <f t="shared" si="1"/>
        <v>6000</v>
      </c>
    </row>
    <row r="24" spans="2:9" s="1" customFormat="1">
      <c r="B24" s="9"/>
      <c r="C24" s="14" t="s">
        <v>26</v>
      </c>
      <c r="D24" s="15">
        <v>0</v>
      </c>
      <c r="E24" s="15">
        <v>0</v>
      </c>
      <c r="F24" s="12">
        <f t="shared" si="0"/>
        <v>0</v>
      </c>
      <c r="G24" s="15">
        <v>0</v>
      </c>
      <c r="H24" s="15">
        <v>0</v>
      </c>
      <c r="I24" s="16">
        <f t="shared" si="1"/>
        <v>0</v>
      </c>
    </row>
    <row r="25" spans="2:9" s="1" customFormat="1">
      <c r="B25" s="9"/>
      <c r="C25" s="14" t="s">
        <v>27</v>
      </c>
      <c r="D25" s="15">
        <v>0</v>
      </c>
      <c r="E25" s="15">
        <v>317522.65000000002</v>
      </c>
      <c r="F25" s="12">
        <f t="shared" si="0"/>
        <v>317522.65000000002</v>
      </c>
      <c r="G25" s="15">
        <v>104999.37</v>
      </c>
      <c r="H25" s="15">
        <v>104999.37</v>
      </c>
      <c r="I25" s="16">
        <f t="shared" si="1"/>
        <v>212523.28000000003</v>
      </c>
    </row>
    <row r="26" spans="2:9" s="1" customFormat="1">
      <c r="B26" s="9"/>
      <c r="C26" s="14" t="s">
        <v>28</v>
      </c>
      <c r="D26" s="15">
        <v>0</v>
      </c>
      <c r="E26" s="15">
        <v>30345</v>
      </c>
      <c r="F26" s="12">
        <f t="shared" si="0"/>
        <v>30345</v>
      </c>
      <c r="G26" s="15">
        <v>30345</v>
      </c>
      <c r="H26" s="15">
        <v>30345</v>
      </c>
      <c r="I26" s="16">
        <f t="shared" si="1"/>
        <v>0</v>
      </c>
    </row>
    <row r="27" spans="2:9" s="1" customFormat="1">
      <c r="B27" s="9"/>
      <c r="C27" s="14" t="s">
        <v>29</v>
      </c>
      <c r="D27" s="15">
        <v>0</v>
      </c>
      <c r="E27" s="15">
        <v>0</v>
      </c>
      <c r="F27" s="12">
        <f t="shared" si="0"/>
        <v>0</v>
      </c>
      <c r="G27" s="15">
        <v>0</v>
      </c>
      <c r="H27" s="15">
        <v>0</v>
      </c>
      <c r="I27" s="16">
        <f t="shared" si="1"/>
        <v>0</v>
      </c>
    </row>
    <row r="28" spans="2:9" s="1" customFormat="1">
      <c r="B28" s="9"/>
      <c r="C28" s="14" t="s">
        <v>30</v>
      </c>
      <c r="D28" s="15">
        <v>0</v>
      </c>
      <c r="E28" s="15">
        <v>31960.05</v>
      </c>
      <c r="F28" s="12">
        <f t="shared" si="0"/>
        <v>31960.05</v>
      </c>
      <c r="G28" s="15">
        <v>1960.05</v>
      </c>
      <c r="H28" s="15">
        <v>1960.05</v>
      </c>
      <c r="I28" s="16">
        <f t="shared" si="1"/>
        <v>30000</v>
      </c>
    </row>
    <row r="29" spans="2:9" s="1" customFormat="1">
      <c r="B29" s="9"/>
      <c r="C29" s="10" t="s">
        <v>31</v>
      </c>
      <c r="D29" s="11">
        <f>+D30+D31+D32+D33+D34+D36+D37+D38</f>
        <v>0</v>
      </c>
      <c r="E29" s="11">
        <f>+E30+E31+E32+E33+E34+E35+E36+E37+E38</f>
        <v>49797991.07</v>
      </c>
      <c r="F29" s="12">
        <f t="shared" si="0"/>
        <v>49797991.07</v>
      </c>
      <c r="G29" s="11">
        <f>+G30+G31+G32+G33+G34+G35+G36+G37+G38</f>
        <v>15344370.770000001</v>
      </c>
      <c r="H29" s="11">
        <f>+H30+H31+H32+H33+H34+H35+H36+H37+H38</f>
        <v>14764302.68</v>
      </c>
      <c r="I29" s="13">
        <f t="shared" si="1"/>
        <v>34453620.299999997</v>
      </c>
    </row>
    <row r="30" spans="2:9" s="1" customFormat="1">
      <c r="B30" s="9"/>
      <c r="C30" s="14" t="s">
        <v>32</v>
      </c>
      <c r="D30" s="15">
        <v>0</v>
      </c>
      <c r="E30" s="15">
        <v>115020.56</v>
      </c>
      <c r="F30" s="12">
        <f t="shared" si="0"/>
        <v>115020.56</v>
      </c>
      <c r="G30" s="15">
        <v>51995.880000000005</v>
      </c>
      <c r="H30" s="15">
        <v>51995.880000000005</v>
      </c>
      <c r="I30" s="16">
        <f t="shared" si="1"/>
        <v>63024.679999999993</v>
      </c>
    </row>
    <row r="31" spans="2:9" s="1" customFormat="1">
      <c r="B31" s="9"/>
      <c r="C31" s="14" t="s">
        <v>33</v>
      </c>
      <c r="D31" s="15">
        <v>0</v>
      </c>
      <c r="E31" s="15">
        <v>311507.33999999997</v>
      </c>
      <c r="F31" s="12">
        <f t="shared" si="0"/>
        <v>311507.33999999997</v>
      </c>
      <c r="G31" s="15">
        <v>27840</v>
      </c>
      <c r="H31" s="15">
        <v>27840</v>
      </c>
      <c r="I31" s="16">
        <f t="shared" si="1"/>
        <v>283667.33999999997</v>
      </c>
    </row>
    <row r="32" spans="2:9" s="1" customFormat="1">
      <c r="B32" s="9"/>
      <c r="C32" s="14" t="s">
        <v>34</v>
      </c>
      <c r="D32" s="15">
        <v>0</v>
      </c>
      <c r="E32" s="15">
        <v>44314229.469999999</v>
      </c>
      <c r="F32" s="12">
        <f t="shared" si="0"/>
        <v>44314229.469999999</v>
      </c>
      <c r="G32" s="15">
        <v>12463311.290000001</v>
      </c>
      <c r="H32" s="15">
        <v>11896085</v>
      </c>
      <c r="I32" s="16">
        <f t="shared" si="1"/>
        <v>31850918.18</v>
      </c>
    </row>
    <row r="33" spans="2:9" s="1" customFormat="1">
      <c r="B33" s="9"/>
      <c r="C33" s="14" t="s">
        <v>35</v>
      </c>
      <c r="D33" s="15">
        <v>0</v>
      </c>
      <c r="E33" s="15">
        <v>627059.74</v>
      </c>
      <c r="F33" s="12">
        <f t="shared" si="0"/>
        <v>627059.74</v>
      </c>
      <c r="G33" s="15">
        <v>487114.23999999999</v>
      </c>
      <c r="H33" s="15">
        <v>487114.23999999999</v>
      </c>
      <c r="I33" s="16">
        <f t="shared" si="1"/>
        <v>139945.5</v>
      </c>
    </row>
    <row r="34" spans="2:9" s="1" customFormat="1">
      <c r="B34" s="9"/>
      <c r="C34" s="14" t="s">
        <v>36</v>
      </c>
      <c r="D34" s="15">
        <v>0</v>
      </c>
      <c r="E34" s="15">
        <v>2924987.58</v>
      </c>
      <c r="F34" s="12">
        <f t="shared" si="0"/>
        <v>2924987.58</v>
      </c>
      <c r="G34" s="15">
        <v>1256665.19</v>
      </c>
      <c r="H34" s="15">
        <v>1256665.19</v>
      </c>
      <c r="I34" s="16">
        <f t="shared" si="1"/>
        <v>1668322.3900000001</v>
      </c>
    </row>
    <row r="35" spans="2:9" s="1" customFormat="1">
      <c r="B35" s="9"/>
      <c r="C35" s="14" t="s">
        <v>37</v>
      </c>
      <c r="D35" s="15">
        <v>0</v>
      </c>
      <c r="E35" s="15">
        <v>1425938.53</v>
      </c>
      <c r="F35" s="12">
        <f t="shared" si="0"/>
        <v>1425938.53</v>
      </c>
      <c r="G35" s="15">
        <v>1017110.14</v>
      </c>
      <c r="H35" s="15">
        <v>1017110.14</v>
      </c>
      <c r="I35" s="16">
        <f t="shared" si="1"/>
        <v>408828.39</v>
      </c>
    </row>
    <row r="36" spans="2:9" s="1" customFormat="1">
      <c r="B36" s="9"/>
      <c r="C36" s="14" t="s">
        <v>38</v>
      </c>
      <c r="D36" s="15">
        <v>0</v>
      </c>
      <c r="E36" s="15">
        <v>6247.6799999999994</v>
      </c>
      <c r="F36" s="12">
        <f t="shared" si="0"/>
        <v>6247.6799999999994</v>
      </c>
      <c r="G36" s="15">
        <v>6247.6799999999994</v>
      </c>
      <c r="H36" s="15">
        <v>6247.6799999999994</v>
      </c>
      <c r="I36" s="16">
        <f t="shared" si="1"/>
        <v>0</v>
      </c>
    </row>
    <row r="37" spans="2:9" s="1" customFormat="1">
      <c r="B37" s="9"/>
      <c r="C37" s="14" t="s">
        <v>39</v>
      </c>
      <c r="D37" s="15">
        <v>0</v>
      </c>
      <c r="E37" s="15">
        <v>4640.7</v>
      </c>
      <c r="F37" s="12">
        <f t="shared" si="0"/>
        <v>4640.7</v>
      </c>
      <c r="G37" s="15">
        <v>4640.7</v>
      </c>
      <c r="H37" s="15">
        <v>4640.7</v>
      </c>
      <c r="I37" s="16">
        <f t="shared" si="1"/>
        <v>0</v>
      </c>
    </row>
    <row r="38" spans="2:9" s="1" customFormat="1">
      <c r="B38" s="9"/>
      <c r="C38" s="14" t="s">
        <v>40</v>
      </c>
      <c r="D38" s="15">
        <v>0</v>
      </c>
      <c r="E38" s="15">
        <v>68359.470000000016</v>
      </c>
      <c r="F38" s="12">
        <f t="shared" si="0"/>
        <v>68359.470000000016</v>
      </c>
      <c r="G38" s="15">
        <v>29445.650000000016</v>
      </c>
      <c r="H38" s="15">
        <v>16603.850000000013</v>
      </c>
      <c r="I38" s="16">
        <f t="shared" si="1"/>
        <v>38913.82</v>
      </c>
    </row>
    <row r="39" spans="2:9" s="1" customFormat="1">
      <c r="B39" s="9"/>
      <c r="C39" s="10" t="s">
        <v>41</v>
      </c>
      <c r="D39" s="11">
        <f>+D43</f>
        <v>0</v>
      </c>
      <c r="E39" s="11">
        <f t="shared" ref="E39:F39" si="3">+E42</f>
        <v>282404603.88</v>
      </c>
      <c r="F39" s="11">
        <f t="shared" si="3"/>
        <v>282404603.88</v>
      </c>
      <c r="G39" s="11">
        <f>+G42</f>
        <v>144730231.56999999</v>
      </c>
      <c r="H39" s="11">
        <f>+H42</f>
        <v>144730231.56999999</v>
      </c>
      <c r="I39" s="13">
        <f t="shared" si="1"/>
        <v>137674372.31</v>
      </c>
    </row>
    <row r="40" spans="2:9" s="1" customFormat="1">
      <c r="B40" s="9"/>
      <c r="C40" s="14" t="s">
        <v>42</v>
      </c>
      <c r="D40" s="15">
        <v>0</v>
      </c>
      <c r="E40" s="15">
        <v>0</v>
      </c>
      <c r="F40" s="12">
        <f t="shared" si="0"/>
        <v>0</v>
      </c>
      <c r="G40" s="15">
        <v>0</v>
      </c>
      <c r="H40" s="15">
        <v>0</v>
      </c>
      <c r="I40" s="16">
        <f t="shared" si="1"/>
        <v>0</v>
      </c>
    </row>
    <row r="41" spans="2:9" s="1" customFormat="1">
      <c r="B41" s="9"/>
      <c r="C41" s="14" t="s">
        <v>43</v>
      </c>
      <c r="D41" s="15">
        <v>0</v>
      </c>
      <c r="E41" s="15">
        <v>0</v>
      </c>
      <c r="F41" s="12">
        <f t="shared" si="0"/>
        <v>0</v>
      </c>
      <c r="G41" s="15">
        <v>0</v>
      </c>
      <c r="H41" s="15">
        <v>0</v>
      </c>
      <c r="I41" s="16">
        <f t="shared" si="1"/>
        <v>0</v>
      </c>
    </row>
    <row r="42" spans="2:9" s="1" customFormat="1">
      <c r="B42" s="9"/>
      <c r="C42" s="14" t="s">
        <v>44</v>
      </c>
      <c r="D42" s="15">
        <v>0</v>
      </c>
      <c r="E42" s="15">
        <v>282404603.88</v>
      </c>
      <c r="F42" s="12">
        <f t="shared" si="0"/>
        <v>282404603.88</v>
      </c>
      <c r="G42" s="15">
        <v>144730231.56999999</v>
      </c>
      <c r="H42" s="15">
        <v>144730231.56999999</v>
      </c>
      <c r="I42" s="16">
        <f t="shared" si="1"/>
        <v>137674372.31</v>
      </c>
    </row>
    <row r="43" spans="2:9" s="1" customFormat="1">
      <c r="B43" s="9"/>
      <c r="C43" s="14" t="s">
        <v>45</v>
      </c>
      <c r="D43" s="15">
        <v>0</v>
      </c>
      <c r="E43" s="15">
        <v>0</v>
      </c>
      <c r="F43" s="12">
        <f t="shared" si="0"/>
        <v>0</v>
      </c>
      <c r="G43" s="15">
        <v>0</v>
      </c>
      <c r="H43" s="15">
        <v>0</v>
      </c>
      <c r="I43" s="16">
        <f t="shared" si="1"/>
        <v>0</v>
      </c>
    </row>
    <row r="44" spans="2:9" s="1" customFormat="1">
      <c r="B44" s="9"/>
      <c r="C44" s="14" t="s">
        <v>46</v>
      </c>
      <c r="D44" s="15">
        <v>0</v>
      </c>
      <c r="E44" s="15">
        <v>0</v>
      </c>
      <c r="F44" s="12">
        <f t="shared" si="0"/>
        <v>0</v>
      </c>
      <c r="G44" s="15">
        <v>0</v>
      </c>
      <c r="H44" s="15">
        <v>0</v>
      </c>
      <c r="I44" s="16">
        <f t="shared" si="1"/>
        <v>0</v>
      </c>
    </row>
    <row r="45" spans="2:9" s="1" customFormat="1">
      <c r="B45" s="9"/>
      <c r="C45" s="14" t="s">
        <v>47</v>
      </c>
      <c r="D45" s="15">
        <v>0</v>
      </c>
      <c r="E45" s="15">
        <v>0</v>
      </c>
      <c r="F45" s="12">
        <f t="shared" si="0"/>
        <v>0</v>
      </c>
      <c r="G45" s="15">
        <v>0</v>
      </c>
      <c r="H45" s="15">
        <v>0</v>
      </c>
      <c r="I45" s="16">
        <f t="shared" si="1"/>
        <v>0</v>
      </c>
    </row>
    <row r="46" spans="2:9" s="1" customFormat="1">
      <c r="B46" s="9"/>
      <c r="C46" s="14" t="s">
        <v>48</v>
      </c>
      <c r="D46" s="15">
        <v>0</v>
      </c>
      <c r="E46" s="15">
        <v>0</v>
      </c>
      <c r="F46" s="12">
        <f t="shared" si="0"/>
        <v>0</v>
      </c>
      <c r="G46" s="15">
        <v>0</v>
      </c>
      <c r="H46" s="15">
        <v>0</v>
      </c>
      <c r="I46" s="16">
        <f t="shared" si="1"/>
        <v>0</v>
      </c>
    </row>
    <row r="47" spans="2:9" s="1" customFormat="1">
      <c r="B47" s="9"/>
      <c r="C47" s="14" t="s">
        <v>49</v>
      </c>
      <c r="D47" s="15">
        <v>0</v>
      </c>
      <c r="E47" s="15">
        <v>0</v>
      </c>
      <c r="F47" s="12">
        <f t="shared" si="0"/>
        <v>0</v>
      </c>
      <c r="G47" s="15">
        <v>0</v>
      </c>
      <c r="H47" s="15">
        <v>0</v>
      </c>
      <c r="I47" s="16">
        <f t="shared" si="1"/>
        <v>0</v>
      </c>
    </row>
    <row r="48" spans="2:9" s="1" customFormat="1">
      <c r="B48" s="9"/>
      <c r="C48" s="14" t="s">
        <v>50</v>
      </c>
      <c r="D48" s="15">
        <v>0</v>
      </c>
      <c r="E48" s="15">
        <v>0</v>
      </c>
      <c r="F48" s="12">
        <f t="shared" si="0"/>
        <v>0</v>
      </c>
      <c r="G48" s="15">
        <v>0</v>
      </c>
      <c r="H48" s="15">
        <v>0</v>
      </c>
      <c r="I48" s="16">
        <f t="shared" si="1"/>
        <v>0</v>
      </c>
    </row>
    <row r="49" spans="2:9" s="1" customFormat="1">
      <c r="B49" s="9"/>
      <c r="C49" s="10" t="s">
        <v>51</v>
      </c>
      <c r="D49" s="11">
        <v>0</v>
      </c>
      <c r="E49" s="11">
        <f>SUM(E50:E58)</f>
        <v>883848.76</v>
      </c>
      <c r="F49" s="12">
        <f t="shared" si="0"/>
        <v>883848.76</v>
      </c>
      <c r="G49" s="11">
        <f t="shared" ref="G49:H49" si="4">SUM(G50:G58)</f>
        <v>187048.76</v>
      </c>
      <c r="H49" s="11">
        <f t="shared" si="4"/>
        <v>187048.76</v>
      </c>
      <c r="I49" s="13">
        <f t="shared" si="1"/>
        <v>696800</v>
      </c>
    </row>
    <row r="50" spans="2:9" s="1" customFormat="1">
      <c r="B50" s="9"/>
      <c r="C50" s="14" t="s">
        <v>52</v>
      </c>
      <c r="D50" s="15">
        <v>0</v>
      </c>
      <c r="E50" s="15">
        <v>786008.77</v>
      </c>
      <c r="F50" s="12">
        <f t="shared" si="0"/>
        <v>786008.77</v>
      </c>
      <c r="G50" s="15">
        <v>138208.77000000002</v>
      </c>
      <c r="H50" s="15">
        <v>138208.77000000002</v>
      </c>
      <c r="I50" s="16">
        <f t="shared" si="1"/>
        <v>647800</v>
      </c>
    </row>
    <row r="51" spans="2:9" s="1" customFormat="1">
      <c r="B51" s="9"/>
      <c r="C51" s="14" t="s">
        <v>53</v>
      </c>
      <c r="D51" s="15">
        <v>0</v>
      </c>
      <c r="E51" s="15">
        <v>73839.989999999991</v>
      </c>
      <c r="F51" s="12">
        <f t="shared" si="0"/>
        <v>73839.989999999991</v>
      </c>
      <c r="G51" s="15">
        <v>48839.99</v>
      </c>
      <c r="H51" s="15">
        <v>48839.99</v>
      </c>
      <c r="I51" s="16">
        <f t="shared" si="1"/>
        <v>24999.999999999993</v>
      </c>
    </row>
    <row r="52" spans="2:9" s="1" customFormat="1">
      <c r="B52" s="9"/>
      <c r="C52" s="14" t="s">
        <v>54</v>
      </c>
      <c r="D52" s="15">
        <v>0</v>
      </c>
      <c r="E52" s="15">
        <v>0</v>
      </c>
      <c r="F52" s="12">
        <f t="shared" si="0"/>
        <v>0</v>
      </c>
      <c r="G52" s="15">
        <v>0</v>
      </c>
      <c r="H52" s="15">
        <v>0</v>
      </c>
      <c r="I52" s="16">
        <f t="shared" si="1"/>
        <v>0</v>
      </c>
    </row>
    <row r="53" spans="2:9" s="1" customFormat="1">
      <c r="B53" s="9"/>
      <c r="C53" s="14" t="s">
        <v>55</v>
      </c>
      <c r="D53" s="15">
        <v>0</v>
      </c>
      <c r="E53" s="15">
        <v>0</v>
      </c>
      <c r="F53" s="12">
        <f t="shared" si="0"/>
        <v>0</v>
      </c>
      <c r="G53" s="15">
        <v>0</v>
      </c>
      <c r="H53" s="15">
        <v>0</v>
      </c>
      <c r="I53" s="16">
        <f t="shared" si="1"/>
        <v>0</v>
      </c>
    </row>
    <row r="54" spans="2:9" s="1" customFormat="1">
      <c r="B54" s="9"/>
      <c r="C54" s="14" t="s">
        <v>56</v>
      </c>
      <c r="D54" s="15">
        <v>0</v>
      </c>
      <c r="E54" s="15">
        <v>0</v>
      </c>
      <c r="F54" s="12">
        <f t="shared" si="0"/>
        <v>0</v>
      </c>
      <c r="G54" s="15">
        <v>0</v>
      </c>
      <c r="H54" s="15">
        <v>0</v>
      </c>
      <c r="I54" s="16">
        <f t="shared" si="1"/>
        <v>0</v>
      </c>
    </row>
    <row r="55" spans="2:9" s="1" customFormat="1">
      <c r="B55" s="9"/>
      <c r="C55" s="14" t="s">
        <v>57</v>
      </c>
      <c r="D55" s="15">
        <v>0</v>
      </c>
      <c r="E55" s="15">
        <v>24000</v>
      </c>
      <c r="F55" s="12">
        <f t="shared" si="0"/>
        <v>24000</v>
      </c>
      <c r="G55" s="15">
        <v>0</v>
      </c>
      <c r="H55" s="15">
        <v>0</v>
      </c>
      <c r="I55" s="16">
        <f t="shared" si="1"/>
        <v>24000</v>
      </c>
    </row>
    <row r="56" spans="2:9" s="1" customFormat="1">
      <c r="B56" s="9"/>
      <c r="C56" s="14" t="s">
        <v>58</v>
      </c>
      <c r="D56" s="15">
        <v>0</v>
      </c>
      <c r="E56" s="15">
        <v>0</v>
      </c>
      <c r="F56" s="12">
        <f t="shared" si="0"/>
        <v>0</v>
      </c>
      <c r="G56" s="15">
        <v>0</v>
      </c>
      <c r="H56" s="15">
        <v>0</v>
      </c>
      <c r="I56" s="16">
        <f t="shared" si="1"/>
        <v>0</v>
      </c>
    </row>
    <row r="57" spans="2:9" s="1" customFormat="1">
      <c r="B57" s="9"/>
      <c r="C57" s="14" t="s">
        <v>59</v>
      </c>
      <c r="D57" s="15">
        <v>0</v>
      </c>
      <c r="E57" s="15">
        <v>0</v>
      </c>
      <c r="F57" s="12">
        <f t="shared" si="0"/>
        <v>0</v>
      </c>
      <c r="G57" s="15">
        <v>0</v>
      </c>
      <c r="H57" s="15">
        <v>0</v>
      </c>
      <c r="I57" s="16">
        <f t="shared" si="1"/>
        <v>0</v>
      </c>
    </row>
    <row r="58" spans="2:9" s="1" customFormat="1">
      <c r="B58" s="9"/>
      <c r="C58" s="14" t="s">
        <v>60</v>
      </c>
      <c r="D58" s="15">
        <v>0</v>
      </c>
      <c r="E58" s="15">
        <v>0</v>
      </c>
      <c r="F58" s="12">
        <f t="shared" si="0"/>
        <v>0</v>
      </c>
      <c r="G58" s="15">
        <v>0</v>
      </c>
      <c r="H58" s="15">
        <v>0</v>
      </c>
      <c r="I58" s="16">
        <f t="shared" si="1"/>
        <v>0</v>
      </c>
    </row>
    <row r="59" spans="2:9" s="1" customFormat="1">
      <c r="B59" s="9"/>
      <c r="C59" s="10" t="s">
        <v>61</v>
      </c>
      <c r="D59" s="15">
        <v>0</v>
      </c>
      <c r="E59" s="15">
        <v>0</v>
      </c>
      <c r="F59" s="12">
        <f t="shared" si="0"/>
        <v>0</v>
      </c>
      <c r="G59" s="15">
        <v>0</v>
      </c>
      <c r="H59" s="15">
        <v>0</v>
      </c>
      <c r="I59" s="13">
        <f t="shared" si="1"/>
        <v>0</v>
      </c>
    </row>
    <row r="60" spans="2:9" s="1" customFormat="1">
      <c r="B60" s="9"/>
      <c r="C60" s="14" t="s">
        <v>62</v>
      </c>
      <c r="D60" s="15">
        <v>0</v>
      </c>
      <c r="E60" s="15">
        <v>0</v>
      </c>
      <c r="F60" s="12">
        <f t="shared" si="0"/>
        <v>0</v>
      </c>
      <c r="G60" s="15">
        <v>0</v>
      </c>
      <c r="H60" s="15">
        <v>0</v>
      </c>
      <c r="I60" s="16">
        <f t="shared" si="1"/>
        <v>0</v>
      </c>
    </row>
    <row r="61" spans="2:9" s="1" customFormat="1">
      <c r="B61" s="9"/>
      <c r="C61" s="14" t="s">
        <v>63</v>
      </c>
      <c r="D61" s="15">
        <v>0</v>
      </c>
      <c r="E61" s="15">
        <v>0</v>
      </c>
      <c r="F61" s="12">
        <f t="shared" si="0"/>
        <v>0</v>
      </c>
      <c r="G61" s="15">
        <v>0</v>
      </c>
      <c r="H61" s="15">
        <v>0</v>
      </c>
      <c r="I61" s="16">
        <f t="shared" si="1"/>
        <v>0</v>
      </c>
    </row>
    <row r="62" spans="2:9" s="1" customFormat="1">
      <c r="B62" s="9"/>
      <c r="C62" s="14" t="s">
        <v>64</v>
      </c>
      <c r="D62" s="15">
        <v>0</v>
      </c>
      <c r="E62" s="15">
        <v>0</v>
      </c>
      <c r="F62" s="12">
        <f t="shared" si="0"/>
        <v>0</v>
      </c>
      <c r="G62" s="15">
        <v>0</v>
      </c>
      <c r="H62" s="15">
        <v>0</v>
      </c>
      <c r="I62" s="16">
        <f t="shared" si="1"/>
        <v>0</v>
      </c>
    </row>
    <row r="63" spans="2:9" s="1" customFormat="1">
      <c r="B63" s="9"/>
      <c r="C63" s="10" t="s">
        <v>65</v>
      </c>
      <c r="D63" s="11">
        <f>+D70</f>
        <v>0</v>
      </c>
      <c r="E63" s="11">
        <f>+E70</f>
        <v>44970179.020000011</v>
      </c>
      <c r="F63" s="13">
        <f t="shared" si="0"/>
        <v>44970179.020000011</v>
      </c>
      <c r="G63" s="11">
        <v>0</v>
      </c>
      <c r="H63" s="11">
        <v>0</v>
      </c>
      <c r="I63" s="13">
        <f t="shared" si="1"/>
        <v>44970179.020000011</v>
      </c>
    </row>
    <row r="64" spans="2:9" s="1" customFormat="1">
      <c r="B64" s="9"/>
      <c r="C64" s="14" t="s">
        <v>66</v>
      </c>
      <c r="D64" s="15">
        <v>0</v>
      </c>
      <c r="E64" s="15">
        <v>0</v>
      </c>
      <c r="F64" s="12">
        <f t="shared" si="0"/>
        <v>0</v>
      </c>
      <c r="G64" s="15">
        <v>0</v>
      </c>
      <c r="H64" s="15">
        <v>0</v>
      </c>
      <c r="I64" s="16">
        <f t="shared" si="1"/>
        <v>0</v>
      </c>
    </row>
    <row r="65" spans="2:9" s="1" customFormat="1">
      <c r="B65" s="9"/>
      <c r="C65" s="14" t="s">
        <v>67</v>
      </c>
      <c r="D65" s="15">
        <v>0</v>
      </c>
      <c r="E65" s="15">
        <v>0</v>
      </c>
      <c r="F65" s="12">
        <f t="shared" si="0"/>
        <v>0</v>
      </c>
      <c r="G65" s="15">
        <v>0</v>
      </c>
      <c r="H65" s="15">
        <v>0</v>
      </c>
      <c r="I65" s="16">
        <f t="shared" si="1"/>
        <v>0</v>
      </c>
    </row>
    <row r="66" spans="2:9" s="1" customFormat="1">
      <c r="B66" s="9"/>
      <c r="C66" s="14" t="s">
        <v>68</v>
      </c>
      <c r="D66" s="15">
        <v>0</v>
      </c>
      <c r="E66" s="15">
        <v>0</v>
      </c>
      <c r="F66" s="12">
        <f t="shared" si="0"/>
        <v>0</v>
      </c>
      <c r="G66" s="15">
        <v>0</v>
      </c>
      <c r="H66" s="15">
        <v>0</v>
      </c>
      <c r="I66" s="16">
        <f t="shared" si="1"/>
        <v>0</v>
      </c>
    </row>
    <row r="67" spans="2:9" s="1" customFormat="1">
      <c r="B67" s="9"/>
      <c r="C67" s="14" t="s">
        <v>69</v>
      </c>
      <c r="D67" s="15">
        <v>0</v>
      </c>
      <c r="E67" s="15">
        <v>0</v>
      </c>
      <c r="F67" s="12">
        <f t="shared" si="0"/>
        <v>0</v>
      </c>
      <c r="G67" s="15">
        <v>0</v>
      </c>
      <c r="H67" s="15">
        <v>0</v>
      </c>
      <c r="I67" s="16">
        <f t="shared" si="1"/>
        <v>0</v>
      </c>
    </row>
    <row r="68" spans="2:9" s="1" customFormat="1">
      <c r="B68" s="9"/>
      <c r="C68" s="14" t="s">
        <v>70</v>
      </c>
      <c r="D68" s="15">
        <v>0</v>
      </c>
      <c r="E68" s="15">
        <v>0</v>
      </c>
      <c r="F68" s="12">
        <f t="shared" si="0"/>
        <v>0</v>
      </c>
      <c r="G68" s="15">
        <v>0</v>
      </c>
      <c r="H68" s="15">
        <v>0</v>
      </c>
      <c r="I68" s="16">
        <f t="shared" si="1"/>
        <v>0</v>
      </c>
    </row>
    <row r="69" spans="2:9" s="1" customFormat="1">
      <c r="B69" s="9"/>
      <c r="C69" s="14" t="s">
        <v>71</v>
      </c>
      <c r="D69" s="15">
        <v>0</v>
      </c>
      <c r="E69" s="15">
        <v>0</v>
      </c>
      <c r="F69" s="12">
        <f t="shared" si="0"/>
        <v>0</v>
      </c>
      <c r="G69" s="15">
        <v>0</v>
      </c>
      <c r="H69" s="15">
        <v>0</v>
      </c>
      <c r="I69" s="16">
        <f t="shared" si="1"/>
        <v>0</v>
      </c>
    </row>
    <row r="70" spans="2:9" s="1" customFormat="1">
      <c r="B70" s="9"/>
      <c r="C70" s="14" t="s">
        <v>72</v>
      </c>
      <c r="D70" s="15">
        <v>0</v>
      </c>
      <c r="E70" s="15">
        <v>44970179.020000011</v>
      </c>
      <c r="F70" s="12">
        <f t="shared" si="0"/>
        <v>44970179.020000011</v>
      </c>
      <c r="G70" s="15">
        <v>0</v>
      </c>
      <c r="H70" s="15">
        <v>0</v>
      </c>
      <c r="I70" s="16">
        <f t="shared" si="1"/>
        <v>44970179.020000011</v>
      </c>
    </row>
    <row r="71" spans="2:9" s="1" customFormat="1">
      <c r="B71" s="9"/>
      <c r="C71" s="10" t="s">
        <v>73</v>
      </c>
      <c r="D71" s="11">
        <v>0</v>
      </c>
      <c r="E71" s="11">
        <v>0</v>
      </c>
      <c r="F71" s="6">
        <f t="shared" si="0"/>
        <v>0</v>
      </c>
      <c r="G71" s="11">
        <v>0</v>
      </c>
      <c r="H71" s="11">
        <v>0</v>
      </c>
      <c r="I71" s="13">
        <f t="shared" si="1"/>
        <v>0</v>
      </c>
    </row>
    <row r="72" spans="2:9" s="1" customFormat="1">
      <c r="B72" s="9"/>
      <c r="C72" s="14" t="s">
        <v>74</v>
      </c>
      <c r="D72" s="15">
        <v>0</v>
      </c>
      <c r="E72" s="15">
        <v>0</v>
      </c>
      <c r="F72" s="12">
        <f t="shared" si="0"/>
        <v>0</v>
      </c>
      <c r="G72" s="15">
        <v>0</v>
      </c>
      <c r="H72" s="15">
        <v>0</v>
      </c>
      <c r="I72" s="16">
        <f t="shared" si="1"/>
        <v>0</v>
      </c>
    </row>
    <row r="73" spans="2:9" s="1" customFormat="1">
      <c r="B73" s="9"/>
      <c r="C73" s="14" t="s">
        <v>75</v>
      </c>
      <c r="D73" s="15">
        <v>0</v>
      </c>
      <c r="E73" s="15">
        <v>0</v>
      </c>
      <c r="F73" s="12">
        <f t="shared" si="0"/>
        <v>0</v>
      </c>
      <c r="G73" s="15">
        <v>0</v>
      </c>
      <c r="H73" s="15">
        <v>0</v>
      </c>
      <c r="I73" s="16">
        <f t="shared" si="1"/>
        <v>0</v>
      </c>
    </row>
    <row r="74" spans="2:9" s="1" customFormat="1">
      <c r="B74" s="9"/>
      <c r="C74" s="14" t="s">
        <v>76</v>
      </c>
      <c r="D74" s="15">
        <v>0</v>
      </c>
      <c r="E74" s="15">
        <v>0</v>
      </c>
      <c r="F74" s="12">
        <f t="shared" si="0"/>
        <v>0</v>
      </c>
      <c r="G74" s="15">
        <v>0</v>
      </c>
      <c r="H74" s="15">
        <v>0</v>
      </c>
      <c r="I74" s="16">
        <f t="shared" si="1"/>
        <v>0</v>
      </c>
    </row>
    <row r="75" spans="2:9" s="1" customFormat="1">
      <c r="B75" s="9"/>
      <c r="C75" s="10" t="s">
        <v>77</v>
      </c>
      <c r="D75" s="11">
        <v>0</v>
      </c>
      <c r="E75" s="11">
        <v>0</v>
      </c>
      <c r="F75" s="6">
        <f t="shared" si="0"/>
        <v>0</v>
      </c>
      <c r="G75" s="11">
        <v>0</v>
      </c>
      <c r="H75" s="11">
        <v>0</v>
      </c>
      <c r="I75" s="13">
        <f t="shared" si="1"/>
        <v>0</v>
      </c>
    </row>
    <row r="76" spans="2:9" s="1" customFormat="1">
      <c r="B76" s="9"/>
      <c r="C76" s="14" t="s">
        <v>78</v>
      </c>
      <c r="D76" s="15">
        <v>0</v>
      </c>
      <c r="E76" s="15">
        <v>0</v>
      </c>
      <c r="F76" s="12">
        <f t="shared" ref="F76:F82" si="5">+D76+E76</f>
        <v>0</v>
      </c>
      <c r="G76" s="15">
        <v>0</v>
      </c>
      <c r="H76" s="15">
        <v>0</v>
      </c>
      <c r="I76" s="16">
        <f t="shared" ref="I76:I83" si="6">+F76-G76</f>
        <v>0</v>
      </c>
    </row>
    <row r="77" spans="2:9" s="1" customFormat="1">
      <c r="B77" s="9"/>
      <c r="C77" s="14" t="s">
        <v>79</v>
      </c>
      <c r="D77" s="15">
        <v>0</v>
      </c>
      <c r="E77" s="15">
        <v>0</v>
      </c>
      <c r="F77" s="12">
        <f t="shared" si="5"/>
        <v>0</v>
      </c>
      <c r="G77" s="15">
        <v>0</v>
      </c>
      <c r="H77" s="15">
        <v>0</v>
      </c>
      <c r="I77" s="16">
        <f t="shared" si="6"/>
        <v>0</v>
      </c>
    </row>
    <row r="78" spans="2:9" s="1" customFormat="1">
      <c r="B78" s="9"/>
      <c r="C78" s="14" t="s">
        <v>80</v>
      </c>
      <c r="D78" s="15">
        <v>0</v>
      </c>
      <c r="E78" s="15">
        <v>0</v>
      </c>
      <c r="F78" s="12">
        <f t="shared" si="5"/>
        <v>0</v>
      </c>
      <c r="G78" s="15">
        <v>0</v>
      </c>
      <c r="H78" s="15">
        <v>0</v>
      </c>
      <c r="I78" s="16">
        <f t="shared" si="6"/>
        <v>0</v>
      </c>
    </row>
    <row r="79" spans="2:9" s="1" customFormat="1">
      <c r="B79" s="9"/>
      <c r="C79" s="14" t="s">
        <v>81</v>
      </c>
      <c r="D79" s="15">
        <v>0</v>
      </c>
      <c r="E79" s="15">
        <v>0</v>
      </c>
      <c r="F79" s="12">
        <f t="shared" si="5"/>
        <v>0</v>
      </c>
      <c r="G79" s="15">
        <v>0</v>
      </c>
      <c r="H79" s="15">
        <v>0</v>
      </c>
      <c r="I79" s="16">
        <f t="shared" si="6"/>
        <v>0</v>
      </c>
    </row>
    <row r="80" spans="2:9" s="1" customFormat="1">
      <c r="B80" s="9"/>
      <c r="C80" s="14" t="s">
        <v>82</v>
      </c>
      <c r="D80" s="15">
        <v>0</v>
      </c>
      <c r="E80" s="15">
        <v>0</v>
      </c>
      <c r="F80" s="12">
        <f t="shared" si="5"/>
        <v>0</v>
      </c>
      <c r="G80" s="15">
        <v>0</v>
      </c>
      <c r="H80" s="15">
        <v>0</v>
      </c>
      <c r="I80" s="16">
        <f t="shared" si="6"/>
        <v>0</v>
      </c>
    </row>
    <row r="81" spans="2:10" s="1" customFormat="1">
      <c r="B81" s="9"/>
      <c r="C81" s="14" t="s">
        <v>83</v>
      </c>
      <c r="D81" s="15">
        <v>0</v>
      </c>
      <c r="E81" s="15">
        <v>0</v>
      </c>
      <c r="F81" s="12">
        <f t="shared" si="5"/>
        <v>0</v>
      </c>
      <c r="G81" s="15">
        <v>0</v>
      </c>
      <c r="H81" s="15">
        <v>0</v>
      </c>
      <c r="I81" s="16">
        <f t="shared" si="6"/>
        <v>0</v>
      </c>
    </row>
    <row r="82" spans="2:10" s="1" customFormat="1">
      <c r="B82" s="9"/>
      <c r="C82" s="14" t="s">
        <v>84</v>
      </c>
      <c r="D82" s="15">
        <v>0</v>
      </c>
      <c r="E82" s="15">
        <v>0</v>
      </c>
      <c r="F82" s="12">
        <f t="shared" si="5"/>
        <v>0</v>
      </c>
      <c r="G82" s="15">
        <v>0</v>
      </c>
      <c r="H82" s="15">
        <v>0</v>
      </c>
      <c r="I82" s="16">
        <f t="shared" si="6"/>
        <v>0</v>
      </c>
    </row>
    <row r="83" spans="2:10" s="1" customFormat="1">
      <c r="B83" s="17"/>
      <c r="C83" s="18"/>
      <c r="D83" s="19"/>
      <c r="E83" s="19"/>
      <c r="F83" s="19"/>
      <c r="G83" s="20"/>
      <c r="H83" s="20"/>
      <c r="I83" s="21">
        <f t="shared" si="6"/>
        <v>0</v>
      </c>
    </row>
    <row r="84" spans="2:10" s="1" customFormat="1">
      <c r="B84" s="22"/>
      <c r="C84" s="23" t="s">
        <v>85</v>
      </c>
      <c r="D84" s="24">
        <f>+D11+D19+D29+D39+D49+D63+D71+D75</f>
        <v>0</v>
      </c>
      <c r="E84" s="24">
        <f t="shared" ref="E84:I84" si="7">+E11+E19+E29+E39+E49+E63+E71+E75</f>
        <v>383567583.96000004</v>
      </c>
      <c r="F84" s="24">
        <f t="shared" si="7"/>
        <v>383567583.96000004</v>
      </c>
      <c r="G84" s="24">
        <f t="shared" si="7"/>
        <v>162032431.95999998</v>
      </c>
      <c r="H84" s="24">
        <f t="shared" si="7"/>
        <v>161374541.24999997</v>
      </c>
      <c r="I84" s="24">
        <f t="shared" si="7"/>
        <v>221535152</v>
      </c>
      <c r="J84" s="25"/>
    </row>
    <row r="85" spans="2:10" s="1" customFormat="1">
      <c r="E85" s="3"/>
      <c r="F85" s="3"/>
    </row>
    <row r="86" spans="2:10" s="1" customFormat="1">
      <c r="E86" s="3"/>
      <c r="F86" s="3"/>
      <c r="G86" s="3"/>
      <c r="H86" s="3"/>
      <c r="I86" s="3"/>
    </row>
    <row r="87" spans="2:10" s="1" customFormat="1">
      <c r="E87" s="3"/>
      <c r="F87" s="3"/>
    </row>
    <row r="88" spans="2:10" s="1" customFormat="1">
      <c r="E88" s="3"/>
      <c r="F88" s="3"/>
    </row>
    <row r="89" spans="2:10">
      <c r="F89" s="26"/>
    </row>
    <row r="90" spans="2:10">
      <c r="B90" s="27" t="s">
        <v>86</v>
      </c>
      <c r="F90" s="28"/>
      <c r="G90" s="29"/>
      <c r="H90" s="29"/>
      <c r="I90" s="29"/>
    </row>
    <row r="91" spans="2:10">
      <c r="F91" s="26"/>
    </row>
    <row r="92" spans="2:10">
      <c r="D92" s="29" t="str">
        <f>IF(D84=[1]CAdmon!D56," ","ERROR")</f>
        <v xml:space="preserve"> </v>
      </c>
      <c r="E92" s="29" t="str">
        <f>IF(E84=[1]CAdmon!E51," ","ERROR")</f>
        <v xml:space="preserve"> </v>
      </c>
      <c r="F92" s="29" t="str">
        <f>IF(F84=[1]CAdmon!F51," ","ERROR")</f>
        <v xml:space="preserve"> </v>
      </c>
      <c r="G92" s="29" t="str">
        <f>IF(G84=[1]CAdmon!H51," ","ERROR")</f>
        <v xml:space="preserve"> </v>
      </c>
      <c r="H92" s="29" t="str">
        <f>IF(H84=[1]CAdmon!J51," ","ERROR")</f>
        <v xml:space="preserve"> </v>
      </c>
      <c r="I92" s="29" t="str">
        <f>IF(I84=[1]CAdmon!K51," ","ERROR")</f>
        <v xml:space="preserve"> </v>
      </c>
    </row>
    <row r="93" spans="2:10">
      <c r="C93" s="30"/>
    </row>
    <row r="94" spans="2:10">
      <c r="C94" s="31" t="s">
        <v>91</v>
      </c>
      <c r="F94" s="34" t="s">
        <v>87</v>
      </c>
      <c r="G94" s="34"/>
      <c r="H94" s="34"/>
      <c r="I94" s="34"/>
    </row>
    <row r="95" spans="2:10">
      <c r="C95" s="31" t="s">
        <v>88</v>
      </c>
      <c r="F95" s="35" t="s">
        <v>89</v>
      </c>
      <c r="G95" s="35"/>
      <c r="H95" s="35"/>
      <c r="I95" s="35"/>
    </row>
  </sheetData>
  <mergeCells count="10">
    <mergeCell ref="B10:C10"/>
    <mergeCell ref="F94:I94"/>
    <mergeCell ref="F95:I95"/>
    <mergeCell ref="B1:I1"/>
    <mergeCell ref="B2:I2"/>
    <mergeCell ref="B3:I3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1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2018-07-12T20:27:20Z</cp:lastPrinted>
  <dcterms:created xsi:type="dcterms:W3CDTF">2018-05-15T16:15:14Z</dcterms:created>
  <dcterms:modified xsi:type="dcterms:W3CDTF">2018-07-12T20:27:24Z</dcterms:modified>
</cp:coreProperties>
</file>