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3" sheetId="1" r:id="rId1"/>
  </sheets>
  <externalReferences>
    <externalReference r:id="rId2"/>
    <externalReference r:id="rId3"/>
    <externalReference r:id="rId4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'F-3'!$A$7</definedName>
    <definedName name="APP_FIN">'F-3'!$A$17</definedName>
    <definedName name="APP_FIN_01">'F-3'!$B$17</definedName>
    <definedName name="APP_FIN_02">'F-3'!$C$17</definedName>
    <definedName name="APP_FIN_03">'F-3'!$D$17</definedName>
    <definedName name="APP_FIN_04">'F-3'!$E$17</definedName>
    <definedName name="APP_FIN_05">'F-3'!$F$17</definedName>
    <definedName name="APP_FIN_06">'F-3'!$G$17</definedName>
    <definedName name="APP_FIN_07">'F-3'!$H$17</definedName>
    <definedName name="APP_FIN_08">'F-3'!$I$17</definedName>
    <definedName name="APP_FIN_09">'F-3'!$J$17</definedName>
    <definedName name="APP_FIN_10">'F-3'!$K$17</definedName>
    <definedName name="APP_T1">'F-3'!$B$7</definedName>
    <definedName name="APP_T10">'F-3'!$K$7</definedName>
    <definedName name="APP_T2">'F-3'!$C$7</definedName>
    <definedName name="APP_T3">'F-3'!$D$7</definedName>
    <definedName name="APP_T4">'F-3'!$E$7</definedName>
    <definedName name="APP_T5">'F-3'!$F$7</definedName>
    <definedName name="APP_T6">'F-3'!$G$7</definedName>
    <definedName name="APP_T7">'F-3'!$H$7</definedName>
    <definedName name="APP_T8">'F-3'!$I$7</definedName>
    <definedName name="APP_T9">'F-3'!$J$7</definedName>
    <definedName name="DEUDA_CONT">'[3]F-2'!$A$21</definedName>
    <definedName name="DEUDA_CONT_FIN">'[3]F-2'!$A$25</definedName>
    <definedName name="DEUDA_CONT_FIN_01">'[3]F-2'!$B$25</definedName>
    <definedName name="DEUDA_CONT_FIN_02">'[3]F-2'!$C$25</definedName>
    <definedName name="DEUDA_CONT_FIN_03">'[3]F-2'!$D$25</definedName>
    <definedName name="DEUDA_CONT_FIN_04">'[3]F-2'!$E$25</definedName>
    <definedName name="DEUDA_CONT_FIN_05">'[3]F-2'!$F$25</definedName>
    <definedName name="DEUDA_CONT_FIN_06">'[3]F-2'!$G$25</definedName>
    <definedName name="DEUDA_CONT_FIN_07">'[3]F-2'!$H$25</definedName>
    <definedName name="DEUDA_CONT_T1">'[3]F-2'!$B$21</definedName>
    <definedName name="DEUDA_CONT_T2">'[3]F-2'!$C$21</definedName>
    <definedName name="DEUDA_CONT_T3">'[3]F-2'!$D$21</definedName>
    <definedName name="DEUDA_CONT_T4">'[3]F-2'!$E$21</definedName>
    <definedName name="DEUDA_CONT_T5">'[3]F-2'!$F$21</definedName>
    <definedName name="DEUDA_CONT_T6">'[3]F-2'!$G$21</definedName>
    <definedName name="DEUDA_CONT_T7">'[3]F-2'!$H$21</definedName>
    <definedName name="DEUDA_CONT_V1">'[3]F-2'!$B$21</definedName>
    <definedName name="DEUDA_CONT_V2">'[3]F-2'!$C$21</definedName>
    <definedName name="DEUDA_CONT_V3">'[3]F-2'!$D$21</definedName>
    <definedName name="DEUDA_CONT_V4">'[3]F-2'!$E$21</definedName>
    <definedName name="DEUDA_CONT_V5">'[3]F-2'!$F$21</definedName>
    <definedName name="DEUDA_CONT_V6">'[3]F-2'!$G$21</definedName>
    <definedName name="DEUDA_CONT_V7">'[3]F-2'!$H$21</definedName>
    <definedName name="DEUDA_CONTINGENTE">'[3]F-2'!$A$21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'[3]F-2'!$A$1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'[3]F-2'!$A$40</definedName>
    <definedName name="OB_CORTO_PLAZO_FIN">'[3]F-2'!$A$44</definedName>
    <definedName name="OB_CORTO_PLAZO_FIN_01">'[3]F-2'!$B$44</definedName>
    <definedName name="OB_CORTO_PLAZO_FIN_02">'[3]F-2'!$C$44</definedName>
    <definedName name="OB_CORTO_PLAZO_FIN_03">'[3]F-2'!$D$44</definedName>
    <definedName name="OB_CORTO_PLAZO_FIN_04">'[3]F-2'!$E$44</definedName>
    <definedName name="OB_CORTO_PLAZO_FIN_05">'[3]F-2'!$F$44</definedName>
    <definedName name="OB_CORTO_PLAZO_T1">'[3]F-2'!$B$40</definedName>
    <definedName name="OB_CORTO_PLAZO_T2">'[3]F-2'!$C$40</definedName>
    <definedName name="OB_CORTO_PLAZO_T3">'[3]F-2'!$D$40</definedName>
    <definedName name="OB_CORTO_PLAZO_T4">'[3]F-2'!$E$40</definedName>
    <definedName name="OB_CORTO_PLAZO_T5">'[3]F-2'!$F$40</definedName>
    <definedName name="OTROS">'F-3'!$A$18</definedName>
    <definedName name="OTROS_FIN">'F-3'!$A$23</definedName>
    <definedName name="OTROS_FIN_01">'F-3'!$B$23</definedName>
    <definedName name="OTROS_FIN_02">'F-3'!$C$23</definedName>
    <definedName name="OTROS_FIN_03">'F-3'!$D$23</definedName>
    <definedName name="OTROS_FIN_04">'F-3'!$E$23</definedName>
    <definedName name="OTROS_FIN_05">'F-3'!$F$23</definedName>
    <definedName name="OTROS_FIN_06">'F-3'!$G$23</definedName>
    <definedName name="OTROS_FIN_07">'F-3'!$H$23</definedName>
    <definedName name="OTROS_FIN_08">'F-3'!$I$23</definedName>
    <definedName name="OTROS_FIN_09">'F-3'!$J$23</definedName>
    <definedName name="OTROS_FIN_10">'F-3'!$K$23</definedName>
    <definedName name="OTROS_T1">'F-3'!$B$18</definedName>
    <definedName name="OTROS_T10">'F-3'!$K$18</definedName>
    <definedName name="OTROS_T2">'F-3'!$C$18</definedName>
    <definedName name="OTROS_T3">'F-3'!$D$18</definedName>
    <definedName name="OTROS_T4">'F-3'!$E$18</definedName>
    <definedName name="OTROS_T5">'F-3'!$F$18</definedName>
    <definedName name="OTROS_T6">'F-3'!$G$18</definedName>
    <definedName name="OTROS_T7">'F-3'!$H$18</definedName>
    <definedName name="OTROS_T8">'F-3'!$I$18</definedName>
    <definedName name="OTROS_T9">'F-3'!$J$18</definedName>
    <definedName name="PERIODO">'[1]Info General'!$C$15</definedName>
    <definedName name="PERIODO_ANT">'[3]F-2'!$B$5</definedName>
    <definedName name="PERIODO_INFORME">'[1]Info General'!$C$14</definedName>
    <definedName name="PERIODO_INFORME_F01">'[2]F-1'!$A$3</definedName>
    <definedName name="PERIODO_INFORME_F02">'[3]F-2'!$A$3</definedName>
    <definedName name="PERIODO_INFORME_F03">'F-3'!$A$3</definedName>
    <definedName name="PERIODO_INFORME_F2">'[3]F-2'!$A$3</definedName>
    <definedName name="SALDO_ANT">'[3]F-2'!$B$5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'F-3'!$A$24</definedName>
    <definedName name="TOTAL_ODF_T1">'F-3'!$B$24</definedName>
    <definedName name="TOTAL_ODF_T10">'F-3'!$K$24</definedName>
    <definedName name="TOTAL_ODF_T2">'F-3'!$C$24</definedName>
    <definedName name="TOTAL_ODF_T3">'F-3'!$D$24</definedName>
    <definedName name="TOTAL_ODF_T4">'F-3'!$E$24</definedName>
    <definedName name="TOTAL_ODF_T5">'F-3'!$F$24</definedName>
    <definedName name="TOTAL_ODF_T6">'F-3'!$G$24</definedName>
    <definedName name="TOTAL_ODF_T7">'F-3'!$H$24</definedName>
    <definedName name="TOTAL_ODF_T8">'F-3'!$I$24</definedName>
    <definedName name="TOTAL_ODF_T9">'F-3'!$J$24</definedName>
    <definedName name="TRIMESTRE">'[1]Info General'!$C$16</definedName>
    <definedName name="ULTIMO">'[1]Info General'!$E$20</definedName>
    <definedName name="ULTIMO_SALDO">'[1]Info General'!$F$20</definedName>
    <definedName name="VALOR_INS_BCC">'[3]F-2'!$A$26</definedName>
    <definedName name="VALOR_INS_BCC_FIN">'[3]F-2'!$A$30</definedName>
    <definedName name="VALOR_INS_BCC_FIN_01">'[3]F-2'!$B$30</definedName>
    <definedName name="VALOR_INS_BCC_FIN_02">'[3]F-2'!$C$30</definedName>
    <definedName name="VALOR_INS_BCC_FIN_03">'[3]F-2'!$D$30</definedName>
    <definedName name="VALOR_INS_BCC_FIN_04">'[3]F-2'!$E$30</definedName>
    <definedName name="VALOR_INS_BCC_FIN_05">'[3]F-2'!$F$30</definedName>
    <definedName name="VALOR_INS_BCC_FIN_06">'[3]F-2'!$G$30</definedName>
    <definedName name="VALOR_INS_BCC_FIN_07">'[3]F-2'!$H$30</definedName>
    <definedName name="VALOR_INS_BCC_T1">'[3]F-2'!$B$26</definedName>
    <definedName name="VALOR_INS_BCC_T2">'[3]F-2'!$C$26</definedName>
    <definedName name="VALOR_INS_BCC_T3">'[3]F-2'!$D$26</definedName>
    <definedName name="VALOR_INS_BCC_T4">'[3]F-2'!$E$26</definedName>
    <definedName name="VALOR_INS_BCC_T5">'[3]F-2'!$F$26</definedName>
    <definedName name="VALOR_INS_BCC_T6">'[3]F-2'!$G$26</definedName>
    <definedName name="VALOR_INS_BCC_T7">'[3]F-2'!$H$26</definedName>
    <definedName name="VALOR_INS_BCC_V1">'[3]F-2'!$B$26</definedName>
    <definedName name="VALOR_INS_BCC_V2">'[3]F-2'!$C$26</definedName>
    <definedName name="VALOR_INSTRUMENTOS_BCC">'[3]F-2'!$A$26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I5"/>
  <c r="J5"/>
  <c r="K5"/>
  <c r="E7"/>
  <c r="G7"/>
  <c r="I7"/>
  <c r="G8"/>
  <c r="H8"/>
  <c r="H7" s="1"/>
  <c r="J8"/>
  <c r="K8" s="1"/>
  <c r="G9"/>
  <c r="H9"/>
  <c r="J9"/>
  <c r="K9" s="1"/>
  <c r="G10"/>
  <c r="H10"/>
  <c r="J10"/>
  <c r="K10" s="1"/>
  <c r="J11"/>
  <c r="K11"/>
  <c r="J12"/>
  <c r="K12" s="1"/>
  <c r="H13"/>
  <c r="J13"/>
  <c r="K13" s="1"/>
  <c r="C14"/>
  <c r="H14"/>
  <c r="J14"/>
  <c r="K14" s="1"/>
  <c r="C15"/>
  <c r="G15"/>
  <c r="H15"/>
  <c r="J15"/>
  <c r="K15" s="1"/>
  <c r="E18"/>
  <c r="G18"/>
  <c r="G24" s="1"/>
  <c r="H18"/>
  <c r="I18"/>
  <c r="J18"/>
  <c r="K18"/>
  <c r="K19"/>
  <c r="K20"/>
  <c r="K21"/>
  <c r="K22"/>
  <c r="I24"/>
  <c r="H24" l="1"/>
  <c r="E24"/>
  <c r="K7"/>
  <c r="K24" s="1"/>
  <c r="J7"/>
  <c r="J24" s="1"/>
</calcChain>
</file>

<file path=xl/sharedStrings.xml><?xml version="1.0" encoding="utf-8"?>
<sst xmlns="http://schemas.openxmlformats.org/spreadsheetml/2006/main" count="31" uniqueCount="30">
  <si>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</si>
  <si>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</si>
  <si>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</si>
  <si>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</si>
  <si>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</si>
  <si>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</si>
  <si>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</si>
  <si>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</si>
  <si>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</si>
  <si>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</si>
  <si>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</si>
  <si>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h) Enrique Jiménez Lemus</t>
  </si>
  <si>
    <t>g) Javier Rivera Rayón</t>
  </si>
  <si>
    <t>f) Alfredo Jiménez Etchegaray</t>
  </si>
  <si>
    <t>e) Francisco Javier Mancera Alcantar</t>
  </si>
  <si>
    <t>d) Corporativo Contable y Fiscal  T&amp;P S.C.</t>
  </si>
  <si>
    <t>c) Contabilidad Administrativa Empresarial</t>
  </si>
  <si>
    <t>b) Francisco Javier Mancera Alcantar</t>
  </si>
  <si>
    <t>a) Francisco Javier Mancera Alcantar</t>
  </si>
  <si>
    <t>A. Asociaciones Público Privadas (APP’s) (A=a+b+c+d)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</si>
  <si>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</si>
  <si>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</si>
  <si>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</si>
  <si>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</si>
  <si>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</si>
  <si>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</si>
  <si>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</si>
  <si>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</si>
  <si>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</si>
  <si>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Informe Analítico de Obligaciones Diferentes de Financiamientos – LDF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</si>
</sst>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3" fontId="2" fillId="0" borderId="2" xfId="1" applyFont="1" applyBorder="1"/>
    <xf numFmtId="0" fontId="0" fillId="0" borderId="2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16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indent="3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desag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DESAG_4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DESAG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>
            <v>0</v>
          </cell>
          <cell r="C8">
            <v>8363034.7600000007</v>
          </cell>
          <cell r="D8">
            <v>8363034.7600000007</v>
          </cell>
          <cell r="E8">
            <v>752859.16999999993</v>
          </cell>
          <cell r="F8">
            <v>736745.16999999993</v>
          </cell>
          <cell r="G8">
            <v>7610175.5900000008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8363034.7600000007</v>
          </cell>
          <cell r="D14">
            <v>8363034.7600000007</v>
          </cell>
          <cell r="E14">
            <v>752859.16999999993</v>
          </cell>
          <cell r="F14">
            <v>736745.16999999993</v>
          </cell>
          <cell r="G14">
            <v>7610175.5900000008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tabColor rgb="FF00B0F0"/>
    <pageSetUpPr fitToPage="1"/>
  </sheetPr>
  <dimension ref="A1:K70"/>
  <sheetViews>
    <sheetView showGridLines="0" tabSelected="1" topLeftCell="B4" zoomScale="70" zoomScaleNormal="70" workbookViewId="0">
      <selection activeCell="G34" sqref="G34"/>
    </sheetView>
  </sheetViews>
  <sheetFormatPr baseColWidth="10" defaultColWidth="0" defaultRowHeight="15" zeroHeight="1"/>
  <cols>
    <col min="1" max="1" width="66.85546875" customWidth="1"/>
    <col min="2" max="2" width="17" customWidth="1"/>
    <col min="3" max="3" width="22.140625" customWidth="1"/>
    <col min="4" max="4" width="14.85546875" customWidth="1"/>
    <col min="5" max="5" width="20.7109375" customWidth="1"/>
    <col min="6" max="6" width="15.28515625" customWidth="1"/>
    <col min="7" max="11" width="25.7109375" customWidth="1"/>
    <col min="12" max="12" width="10.7109375" hidden="1" customWidth="1"/>
    <col min="13" max="16384" width="10.7109375" hidden="1"/>
  </cols>
  <sheetData>
    <row r="1" spans="1:11">
      <c r="A1" s="33" t="str">
        <f>ENTE_PUBLICO_A</f>
        <v>Fideicomiso para el Desarrollo de los Sectores Agrícola, Ganadero, Rural y de Pesca del Estado de Guanajuato &lt;&lt;FIDESAG&gt;&gt;, Gobierno del Estado de Guanajuato (a)</v>
      </c>
      <c r="B1" s="32"/>
      <c r="C1" s="32"/>
      <c r="D1" s="32"/>
      <c r="E1" s="32"/>
      <c r="F1" s="32"/>
      <c r="G1" s="32"/>
      <c r="H1" s="32"/>
      <c r="I1" s="32"/>
      <c r="J1" s="32"/>
      <c r="K1" s="31"/>
    </row>
    <row r="2" spans="1:11">
      <c r="A2" s="27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5"/>
    </row>
    <row r="3" spans="1:11">
      <c r="A3" s="30" t="str">
        <f>TRIMESTRE</f>
        <v>Del 1 de enero al 31 de diciembre de 2018 (b)</v>
      </c>
      <c r="B3" s="29"/>
      <c r="C3" s="29"/>
      <c r="D3" s="29"/>
      <c r="E3" s="29"/>
      <c r="F3" s="29"/>
      <c r="G3" s="29"/>
      <c r="H3" s="29"/>
      <c r="I3" s="29"/>
      <c r="J3" s="29"/>
      <c r="K3" s="28"/>
    </row>
    <row r="4" spans="1:11">
      <c r="A4" s="27" t="s">
        <v>28</v>
      </c>
      <c r="B4" s="26"/>
      <c r="C4" s="26"/>
      <c r="D4" s="26"/>
      <c r="E4" s="26"/>
      <c r="F4" s="26"/>
      <c r="G4" s="26"/>
      <c r="H4" s="26"/>
      <c r="I4" s="26"/>
      <c r="J4" s="26"/>
      <c r="K4" s="25"/>
    </row>
    <row r="5" spans="1:11" ht="75">
      <c r="A5" s="24" t="s">
        <v>27</v>
      </c>
      <c r="B5" s="24" t="s">
        <v>26</v>
      </c>
      <c r="C5" s="24" t="s">
        <v>25</v>
      </c>
      <c r="D5" s="24" t="s">
        <v>24</v>
      </c>
      <c r="E5" s="24" t="s">
        <v>23</v>
      </c>
      <c r="F5" s="24" t="s">
        <v>22</v>
      </c>
      <c r="G5" s="24" t="s">
        <v>21</v>
      </c>
      <c r="H5" s="24" t="s">
        <v>20</v>
      </c>
      <c r="I5" s="23" t="str">
        <f>MONTO1</f>
        <v>Monto pagado de la inversión al 31 de diciembre de 2018 (k)</v>
      </c>
      <c r="J5" s="23" t="str">
        <f>MONTO2</f>
        <v>Monto pagado de la inversión actualizado al 31 de diciembre de 2018 (l)</v>
      </c>
      <c r="K5" s="23" t="str">
        <f>SALDO_PENDIENTE</f>
        <v>Saldo pendiente por pagar de la inversión al 31 de diciembre de 2018 (m = g – l)</v>
      </c>
    </row>
    <row r="6" spans="1:11">
      <c r="A6" s="22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9" t="s">
        <v>19</v>
      </c>
      <c r="B7" s="7"/>
      <c r="C7" s="7"/>
      <c r="D7" s="7"/>
      <c r="E7" s="8">
        <f>SUM(E8:APP_FIN_04)</f>
        <v>484923.45</v>
      </c>
      <c r="F7" s="7"/>
      <c r="G7" s="8">
        <f>SUM(G8:APP_FIN_06)</f>
        <v>129092.625</v>
      </c>
      <c r="H7" s="8">
        <f>SUM(H8:APP_FIN_07)</f>
        <v>129092.625</v>
      </c>
      <c r="I7" s="8">
        <f>SUM(I8:APP_FIN_08)</f>
        <v>399865.69000000006</v>
      </c>
      <c r="J7" s="8">
        <f>SUM(J8:APP_FIN_09)</f>
        <v>399865.69000000006</v>
      </c>
      <c r="K7" s="8">
        <f>SUM(K8:APP_FIN_10)</f>
        <v>85057.760000000009</v>
      </c>
    </row>
    <row r="8" spans="1:11" s="13" customFormat="1">
      <c r="A8" s="16" t="s">
        <v>18</v>
      </c>
      <c r="B8" s="15">
        <v>43130</v>
      </c>
      <c r="C8" s="15">
        <v>43130</v>
      </c>
      <c r="D8" s="15">
        <v>43190</v>
      </c>
      <c r="E8" s="20">
        <v>67950</v>
      </c>
      <c r="F8" s="19">
        <v>3</v>
      </c>
      <c r="G8" s="18">
        <f>+E8/F8</f>
        <v>22650</v>
      </c>
      <c r="H8" s="18">
        <f>+E8/F8</f>
        <v>22650</v>
      </c>
      <c r="I8" s="18">
        <v>67950</v>
      </c>
      <c r="J8" s="21">
        <f>+I8</f>
        <v>67950</v>
      </c>
      <c r="K8" s="18">
        <f>E8-J8</f>
        <v>0</v>
      </c>
    </row>
    <row r="9" spans="1:11" s="13" customFormat="1">
      <c r="A9" s="16" t="s">
        <v>17</v>
      </c>
      <c r="B9" s="15">
        <v>43182</v>
      </c>
      <c r="C9" s="15">
        <v>43191</v>
      </c>
      <c r="D9" s="15">
        <v>43281</v>
      </c>
      <c r="E9" s="20">
        <v>67950</v>
      </c>
      <c r="F9" s="19">
        <v>3</v>
      </c>
      <c r="G9" s="18">
        <f>+E9/F9</f>
        <v>22650</v>
      </c>
      <c r="H9" s="18">
        <f>+E9/F9</f>
        <v>22650</v>
      </c>
      <c r="I9" s="18">
        <v>67950</v>
      </c>
      <c r="J9" s="21">
        <f>+I9</f>
        <v>67950</v>
      </c>
      <c r="K9" s="18">
        <f>E9-J9</f>
        <v>0</v>
      </c>
    </row>
    <row r="10" spans="1:11" s="13" customFormat="1">
      <c r="A10" s="16" t="s">
        <v>16</v>
      </c>
      <c r="B10" s="15">
        <v>43196</v>
      </c>
      <c r="C10" s="15">
        <v>43102</v>
      </c>
      <c r="D10" s="15">
        <v>43251</v>
      </c>
      <c r="E10" s="20">
        <v>38989.85</v>
      </c>
      <c r="F10" s="19">
        <v>5</v>
      </c>
      <c r="G10" s="18">
        <f>+E10/F10</f>
        <v>7797.9699999999993</v>
      </c>
      <c r="H10" s="18">
        <f>+E10/F10</f>
        <v>7797.9699999999993</v>
      </c>
      <c r="I10" s="18">
        <v>38989.85</v>
      </c>
      <c r="J10" s="21">
        <f>+I10</f>
        <v>38989.85</v>
      </c>
      <c r="K10" s="18">
        <f>E10-J10</f>
        <v>0</v>
      </c>
    </row>
    <row r="11" spans="1:11" s="13" customFormat="1">
      <c r="A11" s="16" t="s">
        <v>15</v>
      </c>
      <c r="B11" s="15">
        <v>43283</v>
      </c>
      <c r="C11" s="15">
        <v>43283</v>
      </c>
      <c r="D11" s="15">
        <v>43465</v>
      </c>
      <c r="E11" s="20">
        <v>52780</v>
      </c>
      <c r="F11" s="19">
        <v>7</v>
      </c>
      <c r="G11" s="18">
        <v>7540</v>
      </c>
      <c r="H11" s="18">
        <v>7540</v>
      </c>
      <c r="I11" s="18">
        <v>45240</v>
      </c>
      <c r="J11" s="18">
        <f>+I11</f>
        <v>45240</v>
      </c>
      <c r="K11" s="18">
        <f>E11-J11</f>
        <v>7540</v>
      </c>
    </row>
    <row r="12" spans="1:11" s="13" customFormat="1">
      <c r="A12" s="16" t="s">
        <v>14</v>
      </c>
      <c r="B12" s="15">
        <v>43276</v>
      </c>
      <c r="C12" s="15">
        <v>43282</v>
      </c>
      <c r="D12" s="15">
        <v>43465</v>
      </c>
      <c r="E12" s="20">
        <v>135900</v>
      </c>
      <c r="F12" s="19">
        <v>6</v>
      </c>
      <c r="G12" s="18">
        <v>22650</v>
      </c>
      <c r="H12" s="18">
        <v>22650</v>
      </c>
      <c r="I12" s="18">
        <v>109019.4</v>
      </c>
      <c r="J12" s="18">
        <f>+I12</f>
        <v>109019.4</v>
      </c>
      <c r="K12" s="18">
        <f>E12-J12</f>
        <v>26880.600000000006</v>
      </c>
    </row>
    <row r="13" spans="1:11" s="13" customFormat="1">
      <c r="A13" s="16" t="s">
        <v>13</v>
      </c>
      <c r="B13" s="15">
        <v>43389</v>
      </c>
      <c r="C13" s="15">
        <v>43389</v>
      </c>
      <c r="D13" s="15">
        <v>43465</v>
      </c>
      <c r="E13" s="20">
        <v>56625</v>
      </c>
      <c r="F13" s="19">
        <v>3</v>
      </c>
      <c r="G13" s="18">
        <v>22650</v>
      </c>
      <c r="H13" s="18">
        <f>+G13</f>
        <v>22650</v>
      </c>
      <c r="I13" s="18">
        <v>29744.400000000001</v>
      </c>
      <c r="J13" s="18">
        <f>+I13</f>
        <v>29744.400000000001</v>
      </c>
      <c r="K13" s="18">
        <f>E13-J13</f>
        <v>26880.6</v>
      </c>
    </row>
    <row r="14" spans="1:11" s="13" customFormat="1">
      <c r="A14" s="16" t="s">
        <v>12</v>
      </c>
      <c r="B14" s="15">
        <v>43425</v>
      </c>
      <c r="C14" s="15">
        <f>+B14</f>
        <v>43425</v>
      </c>
      <c r="D14" s="15">
        <v>43434</v>
      </c>
      <c r="E14" s="20">
        <v>17215.52</v>
      </c>
      <c r="F14" s="19">
        <v>1</v>
      </c>
      <c r="G14" s="18">
        <v>17215.52</v>
      </c>
      <c r="H14" s="18">
        <f>+G14</f>
        <v>17215.52</v>
      </c>
      <c r="I14" s="18">
        <v>17215.52</v>
      </c>
      <c r="J14" s="18">
        <f>+I14</f>
        <v>17215.52</v>
      </c>
      <c r="K14" s="18">
        <f>E14-J14</f>
        <v>0</v>
      </c>
    </row>
    <row r="15" spans="1:11" s="13" customFormat="1">
      <c r="A15" s="16" t="s">
        <v>11</v>
      </c>
      <c r="B15" s="15">
        <v>43402</v>
      </c>
      <c r="C15" s="15">
        <f>+B15</f>
        <v>43402</v>
      </c>
      <c r="D15" s="15">
        <v>43646</v>
      </c>
      <c r="E15" s="20">
        <v>47513.08</v>
      </c>
      <c r="F15" s="19">
        <v>8</v>
      </c>
      <c r="G15" s="18">
        <f>+E15/F15</f>
        <v>5939.1350000000002</v>
      </c>
      <c r="H15" s="18">
        <f>+G15</f>
        <v>5939.1350000000002</v>
      </c>
      <c r="I15" s="18">
        <v>23756.52</v>
      </c>
      <c r="J15" s="18">
        <f>+I15</f>
        <v>23756.52</v>
      </c>
      <c r="K15" s="18">
        <f>E15-J15</f>
        <v>23756.560000000001</v>
      </c>
    </row>
    <row r="16" spans="1:11" s="13" customFormat="1">
      <c r="A16" s="16"/>
      <c r="B16" s="15"/>
      <c r="C16" s="15"/>
      <c r="D16" s="15"/>
      <c r="E16" s="20"/>
      <c r="F16" s="19"/>
      <c r="G16" s="18"/>
      <c r="H16" s="18"/>
      <c r="I16" s="18"/>
      <c r="J16" s="18"/>
      <c r="K16" s="18"/>
    </row>
    <row r="17" spans="1:11">
      <c r="A17" s="12" t="s">
        <v>5</v>
      </c>
      <c r="B17" s="11"/>
      <c r="C17" s="11"/>
      <c r="D17" s="11"/>
      <c r="E17" s="10"/>
      <c r="F17" s="10"/>
      <c r="G17" s="10"/>
      <c r="H17" s="10"/>
      <c r="I17" s="10"/>
      <c r="J17" s="10"/>
      <c r="K17" s="10"/>
    </row>
    <row r="18" spans="1:11">
      <c r="A18" s="9" t="s">
        <v>10</v>
      </c>
      <c r="B18" s="7"/>
      <c r="C18" s="7"/>
      <c r="D18" s="7"/>
      <c r="E18" s="17">
        <f>SUM(E19:OTROS_FIN_04)</f>
        <v>0</v>
      </c>
      <c r="F18" s="7"/>
      <c r="G18" s="17">
        <f>SUM(G19:OTROS_FIN_06)</f>
        <v>0</v>
      </c>
      <c r="H18" s="17">
        <f>SUM(H19:OTROS_FIN_07)</f>
        <v>0</v>
      </c>
      <c r="I18" s="17">
        <f>SUM(I19:OTROS_FIN_08)</f>
        <v>0</v>
      </c>
      <c r="J18" s="17">
        <f>SUM(J19:OTROS_FIN_09)</f>
        <v>0</v>
      </c>
      <c r="K18" s="17">
        <f>SUM(K19:OTROS_FIN_10)</f>
        <v>0</v>
      </c>
    </row>
    <row r="19" spans="1:11" s="13" customFormat="1">
      <c r="A19" s="16" t="s">
        <v>9</v>
      </c>
      <c r="B19" s="15"/>
      <c r="C19" s="15"/>
      <c r="D19" s="15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>E19-J19</f>
        <v>0</v>
      </c>
    </row>
    <row r="20" spans="1:11" s="13" customFormat="1">
      <c r="A20" s="16" t="s">
        <v>8</v>
      </c>
      <c r="B20" s="15"/>
      <c r="C20" s="15"/>
      <c r="D20" s="15"/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f>E20-J20</f>
        <v>0</v>
      </c>
    </row>
    <row r="21" spans="1:11" s="13" customFormat="1">
      <c r="A21" s="16" t="s">
        <v>7</v>
      </c>
      <c r="B21" s="15"/>
      <c r="C21" s="15"/>
      <c r="D21" s="15"/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f>E21-J21</f>
        <v>0</v>
      </c>
    </row>
    <row r="22" spans="1:11" s="13" customFormat="1">
      <c r="A22" s="16" t="s">
        <v>6</v>
      </c>
      <c r="B22" s="15"/>
      <c r="C22" s="15"/>
      <c r="D22" s="15"/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f>E22-J22</f>
        <v>0</v>
      </c>
    </row>
    <row r="23" spans="1:11">
      <c r="A23" s="12" t="s">
        <v>5</v>
      </c>
      <c r="B23" s="11"/>
      <c r="C23" s="11"/>
      <c r="D23" s="11"/>
      <c r="E23" s="10"/>
      <c r="F23" s="10"/>
      <c r="G23" s="10"/>
      <c r="H23" s="10"/>
      <c r="I23" s="10"/>
      <c r="J23" s="10"/>
      <c r="K23" s="10"/>
    </row>
    <row r="24" spans="1:11">
      <c r="A24" s="9" t="s">
        <v>4</v>
      </c>
      <c r="B24" s="7"/>
      <c r="C24" s="7"/>
      <c r="D24" s="7"/>
      <c r="E24" s="8">
        <f>APP_T4+OTROS_T4</f>
        <v>484923.45</v>
      </c>
      <c r="F24" s="7"/>
      <c r="G24" s="6">
        <f>APP_T6+OTROS_T6</f>
        <v>129092.625</v>
      </c>
      <c r="H24" s="6">
        <f>APP_T7+OTROS_T7</f>
        <v>129092.625</v>
      </c>
      <c r="I24" s="6">
        <f>APP_T8+OTROS_T8</f>
        <v>399865.69000000006</v>
      </c>
      <c r="J24" s="6">
        <f>APP_T9+OTROS_T9</f>
        <v>399865.69000000006</v>
      </c>
      <c r="K24" s="6">
        <f>APP_T10+OTROS_T10</f>
        <v>85057.760000000009</v>
      </c>
    </row>
    <row r="25" spans="1:11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/>
    <row r="27" spans="1:11"/>
    <row r="28" spans="1:11"/>
    <row r="29" spans="1:11"/>
    <row r="30" spans="1:11"/>
    <row r="31" spans="1:11">
      <c r="A31" s="3"/>
      <c r="B31" s="2" t="s">
        <v>3</v>
      </c>
      <c r="C31" s="2"/>
      <c r="D31" s="1"/>
      <c r="E31" s="1"/>
      <c r="F31" s="1"/>
      <c r="G31" s="1"/>
      <c r="H31" s="2" t="s">
        <v>2</v>
      </c>
      <c r="I31" s="2"/>
      <c r="J31" s="2"/>
      <c r="K31" s="1"/>
    </row>
    <row r="32" spans="1:11">
      <c r="A32" s="3"/>
      <c r="B32" s="2" t="s">
        <v>1</v>
      </c>
      <c r="C32" s="2"/>
      <c r="D32" s="1"/>
      <c r="E32" s="1"/>
      <c r="F32" s="1"/>
      <c r="G32" s="1"/>
      <c r="H32" s="2" t="s">
        <v>0</v>
      </c>
      <c r="I32" s="2"/>
      <c r="J32" s="2"/>
      <c r="K32" s="1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</sheetData>
  <mergeCells count="8">
    <mergeCell ref="B32:C32"/>
    <mergeCell ref="A1:K1"/>
    <mergeCell ref="A2:K2"/>
    <mergeCell ref="A3:K3"/>
    <mergeCell ref="A4:K4"/>
    <mergeCell ref="B31:C31"/>
    <mergeCell ref="H32:J32"/>
    <mergeCell ref="H31:J31"/>
  </mergeCells>
  <dataValidations count="5">
    <dataValidation type="decimal" allowBlank="1" showInputMessage="1" showErrorMessage="1" sqref="E7:K24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  <dataValidation type="date" operator="greaterThanOrEqual" allowBlank="1" showInputMessage="1" showErrorMessage="1" sqref="B19:D22 B8:D16">
      <formula1>36526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56</vt:i4>
      </vt:variant>
    </vt:vector>
  </HeadingPairs>
  <TitlesOfParts>
    <vt:vector size="57" baseType="lpstr">
      <vt:lpstr>F-3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PERIODO_INFORME_F03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2019-01-10T15:24:20Z</dcterms:created>
  <dcterms:modified xsi:type="dcterms:W3CDTF">2019-01-10T15:24:50Z</dcterms:modified>
</cp:coreProperties>
</file>