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F12" s="1"/>
  <c r="G16"/>
  <c r="H16" s="1"/>
  <c r="H17"/>
  <c r="H18"/>
  <c r="D19"/>
  <c r="D14" s="1"/>
  <c r="D20"/>
  <c r="G20"/>
  <c r="H20" s="1"/>
  <c r="D21"/>
  <c r="G21" s="1"/>
  <c r="H21" s="1"/>
  <c r="D22"/>
  <c r="G22" s="1"/>
  <c r="H22" s="1"/>
  <c r="D24"/>
  <c r="G24" s="1"/>
  <c r="H24" s="1"/>
  <c r="E24"/>
  <c r="F24"/>
  <c r="G26"/>
  <c r="H26" s="1"/>
  <c r="G27"/>
  <c r="H27"/>
  <c r="H28"/>
  <c r="H29"/>
  <c r="H30"/>
  <c r="H31"/>
  <c r="H32"/>
  <c r="D33"/>
  <c r="G33" s="1"/>
  <c r="H33" s="1"/>
  <c r="D34"/>
  <c r="G34" s="1"/>
  <c r="H34" l="1"/>
  <c r="K34"/>
  <c r="G14"/>
  <c r="H14" s="1"/>
  <c r="D12"/>
  <c r="G12" s="1"/>
  <c r="H12" s="1"/>
  <c r="G19"/>
  <c r="H19" s="1"/>
</calcChain>
</file>

<file path=xl/sharedStrings.xml><?xml version="1.0" encoding="utf-8"?>
<sst xmlns="http://schemas.openxmlformats.org/spreadsheetml/2006/main" count="37" uniqueCount="37">
  <si>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</si>
  <si>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</si>
  <si>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</si>
  <si>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</si>
  <si>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</si>
  <si>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</si>
  <si>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</si>
  <si>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</si>
  <si>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</si>
  <si>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</si>
  <si>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</si>
  <si>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</si>
  <si>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</si>
  <si>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</si>
  <si>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</si>
  <si>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</si>
  <si>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</si>
  <si>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</si>
  <si>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</si>
  <si>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</si>
  <si>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</si>
  <si>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</si>
  <si>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</si>
  <si>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</si>
  <si>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</si>
  <si>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</si>
  <si>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</si>
  <si>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</si>
  <si>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</si>
  <si>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</si>
  <si>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</si>
  <si>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</si>
  <si>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</si>
  <si>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</si>
  <si>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</si>
  <si>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31 de diciembre de 2018 </t>
  </si>
  <si>
    <t>ESTADO ANALÍTICO DEL ACTIVO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</si>
</sst>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/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43" fontId="3" fillId="11" borderId="0" xfId="0" applyNumberFormat="1" applyFont="1" applyFill="1"/>
    <xf numFmtId="164" fontId="7" fillId="11" borderId="0" xfId="0" applyNumberFormat="1" applyFont="1" applyFill="1"/>
    <xf numFmtId="43" fontId="3" fillId="11" borderId="0" xfId="1" applyFont="1" applyFill="1"/>
    <xf numFmtId="43" fontId="7" fillId="11" borderId="0" xfId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1" applyFont="1" applyFill="1" applyBorder="1"/>
    <xf numFmtId="3" fontId="7" fillId="11" borderId="0" xfId="0" applyNumberFormat="1" applyFont="1" applyFill="1"/>
    <xf numFmtId="43" fontId="3" fillId="11" borderId="0" xfId="0" applyNumberFormat="1" applyFont="1" applyFill="1" applyBorder="1"/>
    <xf numFmtId="43" fontId="7" fillId="11" borderId="0" xfId="0" applyNumberFormat="1" applyFont="1" applyFill="1"/>
    <xf numFmtId="4" fontId="5" fillId="11" borderId="0" xfId="1" applyNumberFormat="1" applyFont="1" applyFill="1" applyBorder="1" applyAlignment="1" applyProtection="1">
      <alignment vertical="top"/>
      <protection locked="0"/>
    </xf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7626289.5899999999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36">
          <cell r="E36">
            <v>19689743.960000001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4"/>
  <sheetViews>
    <sheetView showGridLines="0" tabSelected="1" topLeftCell="A25" zoomScale="85" zoomScaleNormal="85" workbookViewId="0">
      <selection activeCell="E42" sqref="E42:H42"/>
    </sheetView>
  </sheetViews>
  <sheetFormatPr baseColWidth="10" defaultColWidth="11.42578125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7.42578125" style="1" bestFit="1" customWidth="1"/>
    <col min="12" max="12" width="15.140625" style="1" bestFit="1" customWidth="1"/>
    <col min="13" max="16384" width="11.42578125" style="1"/>
  </cols>
  <sheetData>
    <row r="1" spans="1:12" s="3" customFormat="1" ht="9" customHeight="1">
      <c r="A1" s="78"/>
      <c r="B1" s="76"/>
      <c r="C1" s="77"/>
      <c r="D1" s="77"/>
      <c r="E1" s="77"/>
      <c r="F1" s="77"/>
      <c r="G1" s="77"/>
      <c r="H1" s="76"/>
      <c r="I1" s="75"/>
      <c r="J1" s="1"/>
      <c r="K1" s="1"/>
    </row>
    <row r="2" spans="1:12" s="3" customFormat="1" ht="14.1" customHeight="1">
      <c r="A2" s="78"/>
      <c r="B2" s="76"/>
      <c r="C2" s="77" t="s">
        <v>36</v>
      </c>
      <c r="D2" s="77"/>
      <c r="E2" s="77"/>
      <c r="F2" s="77"/>
      <c r="G2" s="77"/>
      <c r="H2" s="76"/>
      <c r="I2" s="75"/>
      <c r="J2" s="75"/>
      <c r="K2" s="1"/>
    </row>
    <row r="3" spans="1:12" s="3" customFormat="1" ht="14.1" customHeight="1">
      <c r="A3" s="79" t="s">
        <v>35</v>
      </c>
      <c r="B3" s="79"/>
      <c r="C3" s="79"/>
      <c r="D3" s="79"/>
      <c r="E3" s="79"/>
      <c r="F3" s="79"/>
      <c r="G3" s="79"/>
      <c r="H3" s="79"/>
      <c r="I3" s="75"/>
      <c r="J3" s="75"/>
      <c r="K3" s="1"/>
    </row>
    <row r="4" spans="1:12" s="3" customFormat="1" ht="14.1" customHeight="1">
      <c r="A4" s="78"/>
      <c r="B4" s="76"/>
      <c r="C4" s="77" t="s">
        <v>34</v>
      </c>
      <c r="D4" s="77"/>
      <c r="E4" s="77"/>
      <c r="F4" s="77"/>
      <c r="G4" s="77"/>
      <c r="H4" s="76"/>
      <c r="I4" s="75"/>
      <c r="J4" s="75"/>
      <c r="K4" s="1"/>
    </row>
    <row r="5" spans="1:12" s="3" customFormat="1" ht="20.100000000000001" customHeight="1">
      <c r="A5" s="74"/>
      <c r="B5" s="73"/>
      <c r="C5" s="72" t="s">
        <v>33</v>
      </c>
      <c r="D5" s="71"/>
      <c r="E5" s="71"/>
      <c r="F5" s="71"/>
      <c r="H5" s="71"/>
      <c r="I5" s="71"/>
    </row>
    <row r="6" spans="1:12" s="3" customFormat="1" ht="6.7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12" s="3" customFormat="1" ht="3" customHeight="1">
      <c r="A7" s="58"/>
      <c r="B7" s="58"/>
      <c r="C7" s="58"/>
      <c r="D7" s="58"/>
      <c r="E7" s="58"/>
      <c r="F7" s="58"/>
      <c r="G7" s="58"/>
      <c r="H7" s="58"/>
      <c r="I7" s="58"/>
    </row>
    <row r="8" spans="1:12" s="60" customFormat="1" ht="25.5">
      <c r="A8" s="70"/>
      <c r="B8" s="69" t="s">
        <v>32</v>
      </c>
      <c r="C8" s="69"/>
      <c r="D8" s="68" t="s">
        <v>31</v>
      </c>
      <c r="E8" s="68" t="s">
        <v>30</v>
      </c>
      <c r="F8" s="67" t="s">
        <v>29</v>
      </c>
      <c r="G8" s="67" t="s">
        <v>28</v>
      </c>
      <c r="H8" s="67" t="s">
        <v>27</v>
      </c>
      <c r="I8" s="66"/>
    </row>
    <row r="9" spans="1:12" s="60" customFormat="1">
      <c r="A9" s="65"/>
      <c r="B9" s="64"/>
      <c r="C9" s="64"/>
      <c r="D9" s="63">
        <v>1</v>
      </c>
      <c r="E9" s="63">
        <v>2</v>
      </c>
      <c r="F9" s="62">
        <v>3</v>
      </c>
      <c r="G9" s="62" t="s">
        <v>26</v>
      </c>
      <c r="H9" s="62" t="s">
        <v>25</v>
      </c>
      <c r="I9" s="61"/>
    </row>
    <row r="10" spans="1:12" s="3" customFormat="1" ht="3" customHeight="1">
      <c r="A10" s="59"/>
      <c r="B10" s="58"/>
      <c r="C10" s="58"/>
      <c r="D10" s="58"/>
      <c r="E10" s="58"/>
      <c r="F10" s="58"/>
      <c r="G10" s="58"/>
      <c r="H10" s="58"/>
      <c r="I10" s="57"/>
    </row>
    <row r="11" spans="1:12" s="3" customFormat="1" ht="3" customHeight="1">
      <c r="A11" s="56"/>
      <c r="B11" s="55"/>
      <c r="C11" s="55"/>
      <c r="D11" s="55"/>
      <c r="E11" s="55"/>
      <c r="F11" s="55"/>
      <c r="G11" s="55"/>
      <c r="H11" s="55"/>
      <c r="I11" s="54"/>
      <c r="J11" s="1"/>
      <c r="K11" s="1"/>
    </row>
    <row r="12" spans="1:12" s="3" customFormat="1">
      <c r="A12" s="52"/>
      <c r="B12" s="53" t="s">
        <v>24</v>
      </c>
      <c r="C12" s="53"/>
      <c r="D12" s="49">
        <f>+D14+D24</f>
        <v>129087057.66999994</v>
      </c>
      <c r="E12" s="49">
        <f>+E14+E24</f>
        <v>90830568.039999992</v>
      </c>
      <c r="F12" s="49">
        <f>+F14+F24</f>
        <v>58044823.539999999</v>
      </c>
      <c r="G12" s="49">
        <f>+D12+E12-F12</f>
        <v>161872802.16999993</v>
      </c>
      <c r="H12" s="49">
        <f>+G12-D12</f>
        <v>32785744.499999985</v>
      </c>
      <c r="I12" s="50"/>
      <c r="J12" s="1"/>
      <c r="K12" s="1"/>
    </row>
    <row r="13" spans="1:12" s="3" customFormat="1" ht="5.0999999999999996" customHeight="1">
      <c r="A13" s="52"/>
      <c r="B13" s="51"/>
      <c r="C13" s="51"/>
      <c r="D13" s="49"/>
      <c r="E13" s="49"/>
      <c r="F13" s="49"/>
      <c r="G13" s="49">
        <f>+D13+E13-F13</f>
        <v>0</v>
      </c>
      <c r="H13" s="49"/>
      <c r="I13" s="50"/>
      <c r="J13" s="1"/>
      <c r="K13" s="1"/>
    </row>
    <row r="14" spans="1:12" s="3" customFormat="1">
      <c r="A14" s="43"/>
      <c r="B14" s="42" t="s">
        <v>23</v>
      </c>
      <c r="C14" s="42"/>
      <c r="D14" s="41">
        <f>SUM(D16:D22)</f>
        <v>2972454.77</v>
      </c>
      <c r="E14" s="41">
        <f>SUM(E16:E22)</f>
        <v>29372886.18</v>
      </c>
      <c r="F14" s="41">
        <f>SUM(F16:F22)</f>
        <v>24719051.360000003</v>
      </c>
      <c r="G14" s="49">
        <f>+D14+E14-F14</f>
        <v>7626289.5899999961</v>
      </c>
      <c r="H14" s="41">
        <f>+G14-D14</f>
        <v>4653834.8199999966</v>
      </c>
      <c r="I14" s="40"/>
      <c r="J14" s="1"/>
      <c r="K14" s="26"/>
    </row>
    <row r="15" spans="1:12" s="3" customFormat="1" ht="5.0999999999999996" customHeight="1">
      <c r="A15" s="31"/>
      <c r="B15" s="39"/>
      <c r="C15" s="39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2964455.7</v>
      </c>
      <c r="E16" s="33">
        <v>29372885.829999998</v>
      </c>
      <c r="F16" s="33">
        <v>24711051.940000001</v>
      </c>
      <c r="G16" s="28">
        <f>+D16+E16-F16</f>
        <v>7626289.5899999961</v>
      </c>
      <c r="H16" s="32">
        <f>+G16-D16</f>
        <v>4661833.8899999959</v>
      </c>
      <c r="I16" s="27"/>
      <c r="J16" s="1"/>
      <c r="K16" s="38"/>
      <c r="L16" s="44"/>
    </row>
    <row r="17" spans="1:14" s="3" customFormat="1" ht="19.5" customHeight="1">
      <c r="A17" s="31"/>
      <c r="B17" s="34" t="s">
        <v>21</v>
      </c>
      <c r="C17" s="34"/>
      <c r="D17" s="33">
        <v>7249.42</v>
      </c>
      <c r="E17" s="33">
        <v>0</v>
      </c>
      <c r="F17" s="33">
        <v>7249.42</v>
      </c>
      <c r="G17" s="32">
        <v>0</v>
      </c>
      <c r="H17" s="32">
        <f>+G17-D17</f>
        <v>-7249.42</v>
      </c>
      <c r="I17" s="27"/>
      <c r="J17" s="1"/>
      <c r="K17" s="38"/>
      <c r="L17" s="44"/>
    </row>
    <row r="18" spans="1:14" s="3" customFormat="1" ht="19.5" customHeight="1">
      <c r="A18" s="31"/>
      <c r="B18" s="34" t="s">
        <v>20</v>
      </c>
      <c r="C18" s="34"/>
      <c r="D18" s="33">
        <v>749.65</v>
      </c>
      <c r="E18" s="48">
        <v>0.35</v>
      </c>
      <c r="F18" s="33">
        <v>750</v>
      </c>
      <c r="G18" s="32">
        <v>0</v>
      </c>
      <c r="H18" s="32">
        <f>+G18-D18</f>
        <v>-749.65</v>
      </c>
      <c r="I18" s="27"/>
      <c r="J18" s="1"/>
      <c r="K18" s="47"/>
      <c r="L18" s="44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L19" s="46"/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45"/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/>
      <c r="L21" s="44"/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/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  <c r="L23" s="35"/>
    </row>
    <row r="24" spans="1:14">
      <c r="A24" s="43"/>
      <c r="B24" s="42" t="s">
        <v>14</v>
      </c>
      <c r="C24" s="42"/>
      <c r="D24" s="41">
        <f>+D26+D27-D31-D33</f>
        <v>126114602.89999995</v>
      </c>
      <c r="E24" s="41">
        <f>SUM(E26:E34)</f>
        <v>61457681.859999999</v>
      </c>
      <c r="F24" s="41">
        <f>SUM(F26:F34)</f>
        <v>33325772.179999996</v>
      </c>
      <c r="G24" s="41">
        <f>+D24+E24-F24</f>
        <v>154246512.57999992</v>
      </c>
      <c r="H24" s="41">
        <f>+G24-D24</f>
        <v>28131909.679999977</v>
      </c>
      <c r="I24" s="40"/>
      <c r="K24" s="26"/>
    </row>
    <row r="25" spans="1:14" ht="5.0999999999999996" customHeight="1">
      <c r="A25" s="31"/>
      <c r="B25" s="39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v>24500000</v>
      </c>
      <c r="E26" s="33">
        <v>0</v>
      </c>
      <c r="F26" s="33">
        <v>10000</v>
      </c>
      <c r="G26" s="32">
        <f>+D26+E26-F26</f>
        <v>24490000</v>
      </c>
      <c r="H26" s="32">
        <f>+G26-D26</f>
        <v>-10000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121304346.85999997</v>
      </c>
      <c r="E27" s="33">
        <v>37820580.130000003</v>
      </c>
      <c r="F27" s="33">
        <v>12095766.799999997</v>
      </c>
      <c r="G27" s="32">
        <f>+D27+E27-F27</f>
        <v>147029160.19</v>
      </c>
      <c r="H27" s="32">
        <f>+G27-D27</f>
        <v>25724813.330000028</v>
      </c>
      <c r="I27" s="27"/>
      <c r="K27" s="38"/>
      <c r="L27" s="37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  <c r="L28" s="37"/>
    </row>
    <row r="29" spans="1:14" ht="19.5" customHeight="1">
      <c r="A29" s="31"/>
      <c r="B29" s="34" t="s">
        <v>10</v>
      </c>
      <c r="C29" s="34"/>
      <c r="D29" s="33">
        <v>0</v>
      </c>
      <c r="E29" s="33">
        <v>0</v>
      </c>
      <c r="F29" s="33">
        <v>0</v>
      </c>
      <c r="G29" s="32">
        <v>0</v>
      </c>
      <c r="H29" s="32">
        <f>+G29-D29</f>
        <v>0</v>
      </c>
      <c r="I29" s="27"/>
      <c r="K29" s="36"/>
      <c r="L29" s="35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0</v>
      </c>
      <c r="E31" s="33">
        <v>0</v>
      </c>
      <c r="F31" s="33">
        <v>0</v>
      </c>
      <c r="G31" s="32">
        <v>0</v>
      </c>
      <c r="H31" s="32">
        <f>+G31-D31</f>
        <v>0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v>0</v>
      </c>
      <c r="E32" s="33">
        <v>0</v>
      </c>
      <c r="F32" s="33">
        <v>0</v>
      </c>
      <c r="G32" s="32"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19689743.960000001</v>
      </c>
      <c r="E33" s="33">
        <v>23637101.73</v>
      </c>
      <c r="F33" s="33">
        <v>21220005.379999999</v>
      </c>
      <c r="G33" s="32">
        <f>+D33-E33+F33</f>
        <v>17272647.609999999</v>
      </c>
      <c r="H33" s="32">
        <f>+G33-D33</f>
        <v>-2417096.3500000015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4">
    <mergeCell ref="B41:C41"/>
    <mergeCell ref="B42:C42"/>
    <mergeCell ref="B33:C33"/>
    <mergeCell ref="B34:C34"/>
    <mergeCell ref="A36:I36"/>
    <mergeCell ref="B38:H38"/>
    <mergeCell ref="B40:C40"/>
    <mergeCell ref="E41:G41"/>
    <mergeCell ref="B31:C31"/>
    <mergeCell ref="B26:C26"/>
    <mergeCell ref="B27:C27"/>
    <mergeCell ref="B28:C28"/>
    <mergeCell ref="B29:C29"/>
    <mergeCell ref="B30:C30"/>
    <mergeCell ref="A10:I10"/>
    <mergeCell ref="A11:I11"/>
    <mergeCell ref="B12:C12"/>
    <mergeCell ref="B14:C14"/>
    <mergeCell ref="B32:C32"/>
    <mergeCell ref="B19:C19"/>
    <mergeCell ref="B20:C20"/>
    <mergeCell ref="B21:C21"/>
    <mergeCell ref="B22:C22"/>
    <mergeCell ref="B24:C24"/>
    <mergeCell ref="C1:G1"/>
    <mergeCell ref="C2:G2"/>
    <mergeCell ref="B18:C18"/>
    <mergeCell ref="C4:G4"/>
    <mergeCell ref="A6:I6"/>
    <mergeCell ref="A7:I7"/>
    <mergeCell ref="B16:C16"/>
    <mergeCell ref="B17:C17"/>
    <mergeCell ref="A3:H3"/>
    <mergeCell ref="B8:C9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2019-01-10T16:11:35Z</dcterms:created>
  <dcterms:modified xsi:type="dcterms:W3CDTF">2019-01-10T16:11:44Z</dcterms:modified>
</cp:coreProperties>
</file>