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ESF!$A$1:$F$55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E37" i="1"/>
  <c r="F36" i="1"/>
  <c r="F35" i="1" s="1"/>
  <c r="E36" i="1"/>
  <c r="F24" i="1"/>
  <c r="E24" i="1"/>
  <c r="C19" i="1"/>
  <c r="C26" i="1" s="1"/>
  <c r="B19" i="1"/>
  <c r="B26" i="1" s="1"/>
  <c r="E14" i="1"/>
  <c r="E26" i="1" s="1"/>
  <c r="C13" i="1"/>
  <c r="B13" i="1"/>
  <c r="F5" i="1"/>
  <c r="F14" i="1" s="1"/>
  <c r="F26" i="1" s="1"/>
  <c r="B28" i="1" l="1"/>
  <c r="C28" i="1"/>
  <c r="F46" i="1"/>
  <c r="F48" i="1" s="1"/>
  <c r="E35" i="1"/>
  <c r="E46" i="1" s="1"/>
  <c r="E48" i="1" s="1"/>
  <c r="E57" i="1" l="1"/>
</calcChain>
</file>

<file path=xl/sharedStrings.xml><?xml version="1.0" encoding="utf-8"?>
<sst xmlns="http://schemas.openxmlformats.org/spreadsheetml/2006/main" count="66" uniqueCount="65">
  <si>
    <t xml:space="preserve">
 Fideicomiso de Apoyo operativo al Consejo de Cuenca Lerma Chapala   &lt;&lt;FICUENCA&gt;&gt;
 Estado de Situación Financiera   
Al 31 de Marzo de 2026   
( Cifras en Pesos 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</si>
  <si>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</si>
  <si>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</si>
  <si>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</si>
  <si>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</si>
  <si>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</si>
  <si>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</si>
  <si>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</si>
  <si>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</si>
  <si>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</si>
  <si>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</si>
  <si>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</si>
  <si>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</si>
  <si>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</si>
  <si>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</si>
  <si>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</si>
  <si>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</si>
  <si>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</si>
  <si>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</si>
  <si>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</si>
  <si>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</si>
  <si>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</si>
  <si>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</si>
  <si>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</si>
  <si>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</si>
  <si>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</si>
  <si>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</si>
  <si>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</si>
  <si>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</si>
  <si>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</si>
  <si>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</si>
  <si>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</si>
  <si>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</si>
  <si>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</si>
  <si>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</si>
  <si>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</si>
  <si>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</si>
  <si>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</si>
  <si>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</si>
  <si>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</si>
  <si>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</si>
  <si>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</si>
  <si>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</si>
  <si>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</si>
  <si>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</si>
  <si>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</si>
  <si>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</si>
  <si>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</si>
  <si>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</si>
  <si>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</si>
  <si>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</si>
  <si>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</si>
  <si>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</si>
  <si>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</si>
  <si>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</si>
  <si>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</si>
  <si>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</si>
  <si>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</si>
  <si>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</si>
  <si>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</si>
  <si>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Juan Lara Centeno</t>
  </si>
  <si>
    <t>Resultado del Ejercicio (Ahorro/Desahorro)</t>
  </si>
  <si>
    <t xml:space="preserve">  Ing. Marisol Suárez Correa                                                                                             </t>
  </si>
  <si>
    <t>Presidenta del Comité Técnico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</si>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</sst>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3" fillId="0" borderId="4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vertical="top" wrapText="1"/>
      <protection locked="0"/>
    </xf>
    <xf numFmtId="164" fontId="3" fillId="0" borderId="4" xfId="3" applyFont="1" applyFill="1" applyBorder="1" applyAlignment="1" applyProtection="1">
      <alignment vertical="top" wrapText="1"/>
      <protection locked="0"/>
    </xf>
    <xf numFmtId="164" fontId="2" fillId="0" borderId="4" xfId="3" applyFont="1" applyFill="1" applyBorder="1" applyAlignment="1" applyProtection="1">
      <alignment vertical="top"/>
      <protection locked="0"/>
    </xf>
    <xf numFmtId="0" fontId="2" fillId="0" borderId="4" xfId="1" applyBorder="1" applyAlignment="1" applyProtection="1">
      <alignment horizontal="left" vertical="top" wrapText="1" indent="3"/>
      <protection locked="0"/>
    </xf>
    <xf numFmtId="165" fontId="2" fillId="0" borderId="4" xfId="3" applyNumberFormat="1" applyFont="1" applyFill="1" applyBorder="1" applyAlignment="1" applyProtection="1">
      <alignment vertical="top" wrapText="1"/>
      <protection locked="0"/>
    </xf>
    <xf numFmtId="165" fontId="2" fillId="0" borderId="4" xfId="3" applyNumberFormat="1" applyFont="1" applyFill="1" applyBorder="1" applyAlignment="1" applyProtection="1">
      <alignment vertical="top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165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165" fontId="3" fillId="0" borderId="4" xfId="3" applyNumberFormat="1" applyFont="1" applyFill="1" applyBorder="1" applyAlignment="1" applyProtection="1">
      <alignment vertical="top"/>
      <protection locked="0"/>
    </xf>
    <xf numFmtId="0" fontId="6" fillId="0" borderId="4" xfId="1" applyFont="1" applyBorder="1" applyAlignment="1" applyProtection="1">
      <alignment horizontal="left" vertical="top" wrapText="1" indent="2"/>
      <protection locked="0"/>
    </xf>
    <xf numFmtId="165" fontId="2" fillId="0" borderId="4" xfId="3" applyNumberFormat="1" applyFont="1" applyBorder="1"/>
    <xf numFmtId="0" fontId="2" fillId="0" borderId="4" xfId="1" applyBorder="1" applyAlignment="1" applyProtection="1">
      <alignment vertical="top" wrapText="1"/>
      <protection locked="0"/>
    </xf>
    <xf numFmtId="164" fontId="2" fillId="0" borderId="4" xfId="3" applyFont="1" applyBorder="1" applyAlignment="1" applyProtection="1">
      <alignment vertical="top" wrapText="1"/>
      <protection locked="0"/>
    </xf>
    <xf numFmtId="164" fontId="2" fillId="0" borderId="4" xfId="3" applyFont="1" applyBorder="1" applyAlignment="1" applyProtection="1">
      <alignment vertical="top"/>
      <protection locked="0"/>
    </xf>
    <xf numFmtId="0" fontId="2" fillId="0" borderId="4" xfId="1" applyBorder="1" applyAlignment="1" applyProtection="1">
      <alignment vertical="top"/>
      <protection locked="0"/>
    </xf>
    <xf numFmtId="164" fontId="2" fillId="0" borderId="4" xfId="3" applyFont="1" applyFill="1" applyBorder="1" applyAlignment="1" applyProtection="1">
      <alignment vertical="top" wrapText="1"/>
      <protection locked="0"/>
    </xf>
    <xf numFmtId="165" fontId="5" fillId="0" borderId="4" xfId="3" applyNumberFormat="1" applyFont="1" applyFill="1" applyBorder="1" applyAlignment="1" applyProtection="1">
      <alignment vertical="top" wrapText="1"/>
      <protection locked="0"/>
    </xf>
    <xf numFmtId="164" fontId="2" fillId="0" borderId="4" xfId="1" applyNumberFormat="1" applyBorder="1" applyAlignment="1" applyProtection="1">
      <alignment vertical="top" wrapText="1"/>
      <protection locked="0"/>
    </xf>
    <xf numFmtId="164" fontId="2" fillId="0" borderId="4" xfId="1" applyNumberFormat="1" applyBorder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7" fillId="0" borderId="0" xfId="1" applyNumberFormat="1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3" fontId="2" fillId="3" borderId="0" xfId="0" applyNumberFormat="1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0" borderId="0" xfId="1" applyFill="1" applyAlignment="1" applyProtection="1">
      <alignment vertical="top"/>
      <protection locked="0"/>
    </xf>
    <xf numFmtId="0" fontId="3" fillId="0" borderId="0" xfId="1" applyFon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Millares 2 4" xfId="2"/>
    <cellStyle name="Millares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  <row r="66">
          <cell r="B66">
            <v>-427717.01</v>
          </cell>
          <cell r="C66">
            <v>13965.469999999739</v>
          </cell>
        </row>
      </sheetData>
      <sheetData sheetId="2">
        <row r="5">
          <cell r="B5">
            <v>965550.58</v>
          </cell>
        </row>
      </sheetData>
      <sheetData sheetId="3"/>
      <sheetData sheetId="4">
        <row r="9">
          <cell r="C9">
            <v>1597628.19</v>
          </cell>
        </row>
        <row r="29">
          <cell r="C29">
            <v>13965.469999999739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-0.499984740745262"/>
    <pageSetUpPr fitToPage="1"/>
  </sheetPr>
  <dimension ref="A1:AT57"/>
  <sheetViews>
    <sheetView showGridLines="0" tabSelected="1" topLeftCell="A7" zoomScaleNormal="100" zoomScaleSheetLayoutView="100" workbookViewId="0">
      <selection activeCell="G25" sqref="G25"/>
    </sheetView>
  </sheetViews>
  <sheetFormatPr baseColWidth="10" defaultColWidth="12" defaultRowHeight="12.75" x14ac:dyDescent="0.2"/>
  <cols>
    <col min="1" max="1" width="56.83203125" style="29" customWidth="1"/>
    <col min="2" max="2" width="33.6640625" style="29" bestFit="1" customWidth="1"/>
    <col min="3" max="3" width="20" style="30" customWidth="1"/>
    <col min="4" max="4" width="69" style="30" customWidth="1"/>
    <col min="5" max="5" width="19.33203125" style="30" customWidth="1"/>
    <col min="6" max="6" width="20.83203125" style="30" customWidth="1"/>
    <col min="7" max="7" width="66.33203125" style="39" bestFit="1" customWidth="1"/>
    <col min="8" max="46" width="12" style="39"/>
    <col min="47" max="16384" width="12" style="1"/>
  </cols>
  <sheetData>
    <row r="1" spans="1:46" ht="72" customHeight="1" x14ac:dyDescent="0.2">
      <c r="A1" s="41" t="s">
        <v>0</v>
      </c>
      <c r="B1" s="42"/>
      <c r="C1" s="42"/>
      <c r="D1" s="42"/>
      <c r="E1" s="42"/>
      <c r="F1" s="43"/>
    </row>
    <row r="2" spans="1:46" x14ac:dyDescent="0.2">
      <c r="A2" s="2" t="s">
        <v>1</v>
      </c>
      <c r="B2" s="3">
        <v>2026</v>
      </c>
      <c r="C2" s="3">
        <v>2025</v>
      </c>
      <c r="D2" s="2" t="s">
        <v>1</v>
      </c>
      <c r="E2" s="3">
        <v>2026</v>
      </c>
      <c r="F2" s="3">
        <v>2025</v>
      </c>
    </row>
    <row r="3" spans="1:46" s="6" customFormat="1" x14ac:dyDescent="0.2">
      <c r="A3" s="4" t="s">
        <v>2</v>
      </c>
      <c r="B3" s="5"/>
      <c r="C3" s="5"/>
      <c r="D3" s="4" t="s">
        <v>3</v>
      </c>
      <c r="E3" s="5"/>
      <c r="F3" s="5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r="4" spans="1:46" s="6" customFormat="1" x14ac:dyDescent="0.2">
      <c r="A4" s="7" t="s">
        <v>4</v>
      </c>
      <c r="B4" s="8"/>
      <c r="C4" s="8"/>
      <c r="D4" s="7" t="s">
        <v>5</v>
      </c>
      <c r="E4" s="9"/>
      <c r="F4" s="1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x14ac:dyDescent="0.2">
      <c r="A5" s="11" t="s">
        <v>6</v>
      </c>
      <c r="B5" s="12">
        <v>965550.58</v>
      </c>
      <c r="C5" s="12">
        <v>1382946.47</v>
      </c>
      <c r="D5" s="11" t="s">
        <v>7</v>
      </c>
      <c r="E5" s="12">
        <v>46345</v>
      </c>
      <c r="F5" s="12">
        <f>58966.14-0.09</f>
        <v>58966.05</v>
      </c>
    </row>
    <row r="6" spans="1:46" x14ac:dyDescent="0.2">
      <c r="A6" s="11" t="s">
        <v>8</v>
      </c>
      <c r="B6" s="12">
        <v>0</v>
      </c>
      <c r="C6" s="12">
        <v>0</v>
      </c>
      <c r="D6" s="11" t="s">
        <v>9</v>
      </c>
      <c r="E6" s="12">
        <v>0</v>
      </c>
      <c r="F6" s="13">
        <v>0</v>
      </c>
    </row>
    <row r="7" spans="1:46" x14ac:dyDescent="0.2">
      <c r="A7" s="11" t="s">
        <v>10</v>
      </c>
      <c r="B7" s="12">
        <v>0</v>
      </c>
      <c r="C7" s="12">
        <v>0</v>
      </c>
      <c r="D7" s="11" t="s">
        <v>11</v>
      </c>
      <c r="E7" s="12">
        <v>0</v>
      </c>
      <c r="F7" s="13">
        <v>0</v>
      </c>
    </row>
    <row r="8" spans="1:46" x14ac:dyDescent="0.2">
      <c r="A8" s="11" t="s">
        <v>12</v>
      </c>
      <c r="B8" s="12">
        <v>0</v>
      </c>
      <c r="C8" s="12">
        <v>0</v>
      </c>
      <c r="D8" s="11" t="s">
        <v>13</v>
      </c>
      <c r="E8" s="12">
        <v>0</v>
      </c>
      <c r="F8" s="13">
        <v>0</v>
      </c>
    </row>
    <row r="9" spans="1:46" x14ac:dyDescent="0.2">
      <c r="A9" s="11" t="s">
        <v>14</v>
      </c>
      <c r="B9" s="12">
        <v>0</v>
      </c>
      <c r="C9" s="12">
        <v>0</v>
      </c>
      <c r="D9" s="11" t="s">
        <v>15</v>
      </c>
      <c r="E9" s="12">
        <v>0</v>
      </c>
      <c r="F9" s="12">
        <v>0</v>
      </c>
    </row>
    <row r="10" spans="1:46" ht="25.5" x14ac:dyDescent="0.2">
      <c r="A10" s="11" t="s">
        <v>16</v>
      </c>
      <c r="B10" s="12">
        <v>0</v>
      </c>
      <c r="C10" s="12">
        <v>0</v>
      </c>
      <c r="D10" s="11" t="s">
        <v>17</v>
      </c>
      <c r="E10" s="12">
        <v>0</v>
      </c>
      <c r="F10" s="13">
        <v>0</v>
      </c>
    </row>
    <row r="11" spans="1:46" x14ac:dyDescent="0.2">
      <c r="A11" s="11" t="s">
        <v>18</v>
      </c>
      <c r="B11" s="12">
        <v>0</v>
      </c>
      <c r="C11" s="12">
        <v>0</v>
      </c>
      <c r="D11" s="11" t="s">
        <v>19</v>
      </c>
      <c r="E11" s="12">
        <v>0</v>
      </c>
      <c r="F11" s="13">
        <v>0</v>
      </c>
    </row>
    <row r="12" spans="1:46" x14ac:dyDescent="0.2">
      <c r="A12" s="14"/>
      <c r="B12" s="12"/>
      <c r="C12" s="12"/>
      <c r="D12" s="11" t="s">
        <v>20</v>
      </c>
      <c r="E12" s="12">
        <v>0</v>
      </c>
      <c r="F12" s="13">
        <v>0</v>
      </c>
    </row>
    <row r="13" spans="1:46" x14ac:dyDescent="0.2">
      <c r="A13" s="7" t="s">
        <v>21</v>
      </c>
      <c r="B13" s="15">
        <f>SUM(B5:B12)</f>
        <v>965550.58</v>
      </c>
      <c r="C13" s="15">
        <f>SUM(C5:C12)</f>
        <v>1382946.47</v>
      </c>
      <c r="D13" s="14"/>
      <c r="E13" s="15"/>
      <c r="F13" s="13"/>
    </row>
    <row r="14" spans="1:46" x14ac:dyDescent="0.2">
      <c r="A14" s="16"/>
      <c r="B14" s="15"/>
      <c r="C14" s="15"/>
      <c r="D14" s="7" t="s">
        <v>22</v>
      </c>
      <c r="E14" s="15">
        <f>SUM(E5:E13)</f>
        <v>46345</v>
      </c>
      <c r="F14" s="15">
        <f>SUM(F5:F13)</f>
        <v>58966.05</v>
      </c>
    </row>
    <row r="15" spans="1:46" x14ac:dyDescent="0.2">
      <c r="A15" s="7" t="s">
        <v>23</v>
      </c>
      <c r="B15" s="12"/>
      <c r="C15" s="12"/>
      <c r="D15" s="16"/>
      <c r="E15" s="15"/>
      <c r="F15" s="17"/>
    </row>
    <row r="16" spans="1:46" x14ac:dyDescent="0.2">
      <c r="A16" s="11" t="s">
        <v>24</v>
      </c>
      <c r="B16" s="12">
        <v>0</v>
      </c>
      <c r="C16" s="12">
        <v>0</v>
      </c>
      <c r="D16" s="7" t="s">
        <v>25</v>
      </c>
      <c r="E16" s="15"/>
      <c r="F16" s="13"/>
    </row>
    <row r="17" spans="1:46" ht="25.5" x14ac:dyDescent="0.2">
      <c r="A17" s="11" t="s">
        <v>26</v>
      </c>
      <c r="B17" s="12">
        <v>0</v>
      </c>
      <c r="C17" s="12">
        <v>0</v>
      </c>
      <c r="D17" s="11" t="s">
        <v>27</v>
      </c>
      <c r="E17" s="12">
        <v>0</v>
      </c>
      <c r="F17" s="13">
        <v>0</v>
      </c>
    </row>
    <row r="18" spans="1:46" ht="25.5" x14ac:dyDescent="0.2">
      <c r="A18" s="11" t="s">
        <v>28</v>
      </c>
      <c r="B18" s="12">
        <v>0</v>
      </c>
      <c r="C18" s="12">
        <v>0</v>
      </c>
      <c r="D18" s="11" t="s">
        <v>29</v>
      </c>
      <c r="E18" s="12">
        <v>0</v>
      </c>
      <c r="F18" s="13">
        <v>0</v>
      </c>
    </row>
    <row r="19" spans="1:46" x14ac:dyDescent="0.2">
      <c r="A19" s="11" t="s">
        <v>30</v>
      </c>
      <c r="B19" s="12">
        <f>391281.67+263900+24867.5</f>
        <v>680049.16999999993</v>
      </c>
      <c r="C19" s="12">
        <f>391281.67+263900+24867.5</f>
        <v>680049.16999999993</v>
      </c>
      <c r="D19" s="11" t="s">
        <v>31</v>
      </c>
      <c r="E19" s="12">
        <v>0</v>
      </c>
      <c r="F19" s="13">
        <v>0</v>
      </c>
    </row>
    <row r="20" spans="1:46" x14ac:dyDescent="0.2">
      <c r="A20" s="11" t="s">
        <v>32</v>
      </c>
      <c r="B20" s="12">
        <v>0</v>
      </c>
      <c r="C20" s="12">
        <v>0</v>
      </c>
      <c r="D20" s="11" t="s">
        <v>33</v>
      </c>
      <c r="E20" s="12">
        <v>0</v>
      </c>
      <c r="F20" s="13">
        <v>0</v>
      </c>
    </row>
    <row r="21" spans="1:46" ht="25.5" x14ac:dyDescent="0.2">
      <c r="A21" s="11" t="s">
        <v>34</v>
      </c>
      <c r="B21" s="12">
        <v>-415378.1</v>
      </c>
      <c r="C21" s="12">
        <v>-392435.93</v>
      </c>
      <c r="D21" s="11" t="s">
        <v>35</v>
      </c>
      <c r="E21" s="12">
        <v>0</v>
      </c>
      <c r="F21" s="13">
        <v>0</v>
      </c>
    </row>
    <row r="22" spans="1:46" x14ac:dyDescent="0.2">
      <c r="A22" s="11" t="s">
        <v>36</v>
      </c>
      <c r="B22" s="12">
        <v>0</v>
      </c>
      <c r="C22" s="12">
        <v>0</v>
      </c>
      <c r="D22" s="11" t="s">
        <v>37</v>
      </c>
      <c r="E22" s="12">
        <v>0</v>
      </c>
      <c r="F22" s="13">
        <v>0</v>
      </c>
    </row>
    <row r="23" spans="1:46" ht="25.5" x14ac:dyDescent="0.2">
      <c r="A23" s="11" t="s">
        <v>38</v>
      </c>
      <c r="B23" s="12">
        <v>0</v>
      </c>
      <c r="C23" s="12">
        <v>0</v>
      </c>
      <c r="D23" s="14"/>
      <c r="E23" s="12"/>
      <c r="F23" s="13"/>
    </row>
    <row r="24" spans="1:46" x14ac:dyDescent="0.2">
      <c r="A24" s="11" t="s">
        <v>39</v>
      </c>
      <c r="B24" s="12">
        <v>0</v>
      </c>
      <c r="C24" s="12">
        <v>0</v>
      </c>
      <c r="D24" s="7" t="s">
        <v>40</v>
      </c>
      <c r="E24" s="15">
        <f>SUM(E17:E23)</f>
        <v>0</v>
      </c>
      <c r="F24" s="17">
        <f>SUM(F17:F23)</f>
        <v>0</v>
      </c>
    </row>
    <row r="25" spans="1:46" x14ac:dyDescent="0.2">
      <c r="A25" s="14"/>
      <c r="B25" s="12"/>
      <c r="C25" s="12"/>
      <c r="D25" s="14"/>
      <c r="E25" s="15"/>
      <c r="F25" s="17"/>
    </row>
    <row r="26" spans="1:46" s="6" customFormat="1" x14ac:dyDescent="0.2">
      <c r="A26" s="7" t="s">
        <v>41</v>
      </c>
      <c r="B26" s="15">
        <f>SUM(B16:B25)</f>
        <v>264671.06999999995</v>
      </c>
      <c r="C26" s="15">
        <f>SUM(C16:C25)</f>
        <v>287613.23999999993</v>
      </c>
      <c r="D26" s="18" t="s">
        <v>42</v>
      </c>
      <c r="E26" s="15">
        <f>+E14+E24</f>
        <v>46345</v>
      </c>
      <c r="F26" s="15">
        <f>+F14+F24</f>
        <v>58966.05</v>
      </c>
      <c r="G26" s="39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x14ac:dyDescent="0.2">
      <c r="A27" s="16"/>
      <c r="B27" s="19"/>
      <c r="C27" s="19"/>
      <c r="D27" s="16"/>
      <c r="E27" s="15"/>
      <c r="F27" s="17"/>
    </row>
    <row r="28" spans="1:46" x14ac:dyDescent="0.2">
      <c r="A28" s="7" t="s">
        <v>43</v>
      </c>
      <c r="B28" s="15">
        <f>+B13+B26</f>
        <v>1230221.6499999999</v>
      </c>
      <c r="C28" s="15">
        <f>+C13+C26</f>
        <v>1670559.71</v>
      </c>
      <c r="D28" s="4" t="s">
        <v>44</v>
      </c>
      <c r="E28" s="15"/>
      <c r="F28" s="15"/>
    </row>
    <row r="29" spans="1:46" x14ac:dyDescent="0.2">
      <c r="A29" s="20"/>
      <c r="B29" s="21"/>
      <c r="C29" s="22"/>
      <c r="D29" s="16"/>
      <c r="E29" s="15"/>
      <c r="F29" s="15"/>
    </row>
    <row r="30" spans="1:46" x14ac:dyDescent="0.2">
      <c r="A30" s="23"/>
      <c r="B30" s="24"/>
      <c r="C30" s="24"/>
      <c r="D30" s="7" t="s">
        <v>45</v>
      </c>
      <c r="E30" s="15">
        <v>0</v>
      </c>
      <c r="F30" s="17">
        <v>0</v>
      </c>
    </row>
    <row r="31" spans="1:46" x14ac:dyDescent="0.2">
      <c r="A31" s="23"/>
      <c r="B31" s="24"/>
      <c r="C31" s="24"/>
      <c r="D31" s="11" t="s">
        <v>46</v>
      </c>
      <c r="E31" s="12">
        <v>0</v>
      </c>
      <c r="F31" s="13">
        <v>0</v>
      </c>
    </row>
    <row r="32" spans="1:46" x14ac:dyDescent="0.2">
      <c r="A32" s="23"/>
      <c r="B32" s="24"/>
      <c r="C32" s="24"/>
      <c r="D32" s="11" t="s">
        <v>47</v>
      </c>
      <c r="E32" s="12">
        <v>0</v>
      </c>
      <c r="F32" s="13">
        <v>0</v>
      </c>
    </row>
    <row r="33" spans="1:6" x14ac:dyDescent="0.2">
      <c r="A33" s="23"/>
      <c r="B33" s="24"/>
      <c r="C33" s="24"/>
      <c r="D33" s="11" t="s">
        <v>48</v>
      </c>
      <c r="E33" s="12">
        <v>0</v>
      </c>
      <c r="F33" s="13">
        <v>0</v>
      </c>
    </row>
    <row r="34" spans="1:6" x14ac:dyDescent="0.2">
      <c r="A34" s="23"/>
      <c r="B34" s="24"/>
      <c r="C34" s="24"/>
      <c r="D34" s="14"/>
      <c r="E34" s="12"/>
      <c r="F34" s="13"/>
    </row>
    <row r="35" spans="1:6" x14ac:dyDescent="0.2">
      <c r="A35" s="23"/>
      <c r="B35" s="24"/>
      <c r="C35" s="24"/>
      <c r="D35" s="7" t="s">
        <v>49</v>
      </c>
      <c r="E35" s="15">
        <f>SUM(E36:E40)</f>
        <v>1183876.6499999997</v>
      </c>
      <c r="F35" s="15">
        <f>SUM(F36:F40)</f>
        <v>1611593.6599999997</v>
      </c>
    </row>
    <row r="36" spans="1:6" x14ac:dyDescent="0.2">
      <c r="A36" s="23"/>
      <c r="B36" s="24"/>
      <c r="C36" s="24"/>
      <c r="D36" s="11" t="s">
        <v>61</v>
      </c>
      <c r="E36" s="12">
        <f>+[8]ACT!B66</f>
        <v>-427717.01</v>
      </c>
      <c r="F36" s="12">
        <f>+[8]ACT!C66</f>
        <v>13965.469999999739</v>
      </c>
    </row>
    <row r="37" spans="1:6" x14ac:dyDescent="0.2">
      <c r="A37" s="23"/>
      <c r="B37" s="24"/>
      <c r="C37" s="24"/>
      <c r="D37" s="11" t="s">
        <v>50</v>
      </c>
      <c r="E37" s="12">
        <f>[8]VHP!C9+[8]VHP!C29</f>
        <v>1611593.6599999997</v>
      </c>
      <c r="F37" s="13">
        <v>1597628.19</v>
      </c>
    </row>
    <row r="38" spans="1:6" x14ac:dyDescent="0.2">
      <c r="A38" s="23"/>
      <c r="B38" s="9"/>
      <c r="C38" s="9"/>
      <c r="D38" s="11" t="s">
        <v>51</v>
      </c>
      <c r="E38" s="12">
        <v>0</v>
      </c>
      <c r="F38" s="13">
        <v>0</v>
      </c>
    </row>
    <row r="39" spans="1:6" x14ac:dyDescent="0.2">
      <c r="A39" s="23"/>
      <c r="B39" s="24"/>
      <c r="C39" s="24"/>
      <c r="D39" s="11" t="s">
        <v>52</v>
      </c>
      <c r="E39" s="12">
        <v>0</v>
      </c>
      <c r="F39" s="13">
        <v>0</v>
      </c>
    </row>
    <row r="40" spans="1:6" x14ac:dyDescent="0.2">
      <c r="A40" s="23"/>
      <c r="B40" s="24"/>
      <c r="C40" s="24"/>
      <c r="D40" s="11" t="s">
        <v>53</v>
      </c>
      <c r="E40" s="25">
        <v>0</v>
      </c>
      <c r="F40" s="15">
        <v>0</v>
      </c>
    </row>
    <row r="41" spans="1:6" x14ac:dyDescent="0.2">
      <c r="A41" s="23"/>
      <c r="B41" s="24"/>
      <c r="C41" s="24"/>
      <c r="D41" s="14"/>
      <c r="E41" s="12"/>
      <c r="F41" s="13"/>
    </row>
    <row r="42" spans="1:6" ht="25.5" x14ac:dyDescent="0.2">
      <c r="A42" s="23"/>
      <c r="B42" s="26"/>
      <c r="C42" s="27"/>
      <c r="D42" s="7" t="s">
        <v>54</v>
      </c>
      <c r="E42" s="15">
        <f>+E43+E44</f>
        <v>0</v>
      </c>
      <c r="F42" s="15">
        <f>+F43+F44</f>
        <v>0</v>
      </c>
    </row>
    <row r="43" spans="1:6" x14ac:dyDescent="0.2">
      <c r="A43" s="20"/>
      <c r="B43" s="26"/>
      <c r="C43" s="27"/>
      <c r="D43" s="11" t="s">
        <v>55</v>
      </c>
      <c r="E43" s="12">
        <v>0</v>
      </c>
      <c r="F43" s="13">
        <v>0</v>
      </c>
    </row>
    <row r="44" spans="1:6" x14ac:dyDescent="0.2">
      <c r="A44" s="20"/>
      <c r="B44" s="26"/>
      <c r="C44" s="27"/>
      <c r="D44" s="11" t="s">
        <v>56</v>
      </c>
      <c r="E44" s="12">
        <v>0</v>
      </c>
      <c r="F44" s="13">
        <v>0</v>
      </c>
    </row>
    <row r="45" spans="1:6" x14ac:dyDescent="0.2">
      <c r="A45" s="20"/>
      <c r="B45" s="26"/>
      <c r="C45" s="27"/>
      <c r="D45" s="14"/>
      <c r="E45" s="12"/>
      <c r="F45" s="13"/>
    </row>
    <row r="46" spans="1:6" x14ac:dyDescent="0.2">
      <c r="A46" s="20"/>
      <c r="B46" s="26"/>
      <c r="C46" s="27"/>
      <c r="D46" s="7" t="s">
        <v>57</v>
      </c>
      <c r="E46" s="15">
        <f>+E35+E42</f>
        <v>1183876.6499999997</v>
      </c>
      <c r="F46" s="15">
        <f>+F35+F42</f>
        <v>1611593.6599999997</v>
      </c>
    </row>
    <row r="47" spans="1:6" x14ac:dyDescent="0.2">
      <c r="A47" s="20"/>
      <c r="B47" s="26"/>
      <c r="C47" s="27"/>
      <c r="D47" s="16"/>
      <c r="E47" s="15"/>
      <c r="F47" s="17"/>
    </row>
    <row r="48" spans="1:6" x14ac:dyDescent="0.2">
      <c r="A48" s="20"/>
      <c r="B48" s="26"/>
      <c r="C48" s="27"/>
      <c r="D48" s="7" t="s">
        <v>58</v>
      </c>
      <c r="E48" s="15">
        <f>+E26+E46</f>
        <v>1230221.6499999997</v>
      </c>
      <c r="F48" s="15">
        <f>+F26+F46</f>
        <v>1670559.7099999997</v>
      </c>
    </row>
    <row r="49" spans="1:6" x14ac:dyDescent="0.2">
      <c r="A49" s="20"/>
      <c r="B49" s="26"/>
      <c r="C49" s="27"/>
      <c r="D49" s="27"/>
      <c r="E49" s="22"/>
      <c r="F49" s="22"/>
    </row>
    <row r="50" spans="1:6" x14ac:dyDescent="0.2">
      <c r="A50" s="28" t="s">
        <v>59</v>
      </c>
      <c r="E50" s="31">
        <v>0</v>
      </c>
    </row>
    <row r="51" spans="1:6" x14ac:dyDescent="0.2">
      <c r="C51" s="31">
        <v>0</v>
      </c>
    </row>
    <row r="53" spans="1:6" x14ac:dyDescent="0.2">
      <c r="B53" s="32"/>
      <c r="D53" s="32"/>
      <c r="E53" s="33"/>
      <c r="F53" s="34"/>
    </row>
    <row r="54" spans="1:6" x14ac:dyDescent="0.2">
      <c r="A54" s="35"/>
      <c r="B54" s="29" t="s">
        <v>62</v>
      </c>
      <c r="D54" s="32" t="s">
        <v>60</v>
      </c>
      <c r="E54" s="36"/>
      <c r="F54" s="37"/>
    </row>
    <row r="55" spans="1:6" x14ac:dyDescent="0.2">
      <c r="A55" s="36"/>
      <c r="B55" s="36" t="s">
        <v>63</v>
      </c>
      <c r="C55" s="36"/>
      <c r="D55" s="38" t="s">
        <v>64</v>
      </c>
      <c r="E55" s="36"/>
      <c r="F55" s="36"/>
    </row>
    <row r="56" spans="1:6" x14ac:dyDescent="0.2">
      <c r="E56" s="37"/>
      <c r="F56" s="37"/>
    </row>
    <row r="57" spans="1:6" x14ac:dyDescent="0.2">
      <c r="E57" s="31">
        <f>+B28-E48</f>
        <v>0</v>
      </c>
    </row>
  </sheetData>
  <sheetProtection formatCells="0" formatColumns="0" formatRows="0" autoFilter="0"/>
  <mergeCells count="1">
    <mergeCell ref="A1:F1"/>
  </mergeCells>
  <pageMargins left="0.78740157480314965" right="0.59055118110236227" top="0.78740157480314965" bottom="0.78740157480314965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2026-04-14T17:20:36Z</cp:lastPrinted>
  <dcterms:created xsi:type="dcterms:W3CDTF">2026-04-13T18:12:40Z</dcterms:created>
  <dcterms:modified xsi:type="dcterms:W3CDTF">2026-04-16T17:33:55Z</dcterms:modified>
</cp:coreProperties>
</file>