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\"/>
    </mc:Choice>
  </mc:AlternateContent>
  <bookViews>
    <workbookView xWindow="0" yWindow="0" windowWidth="28800" windowHeight="1170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CSF!$A$2:$C$59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CSF!$A$1:$C$66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9" i="1" s="1"/>
  <c r="B58" i="1"/>
  <c r="C58" i="1" s="1"/>
  <c r="C57" i="1" s="1"/>
  <c r="B55" i="1"/>
  <c r="C55" i="1" s="1"/>
  <c r="B54" i="1"/>
  <c r="C54" i="1" s="1"/>
  <c r="B53" i="1"/>
  <c r="C53" i="1" s="1"/>
  <c r="B52" i="1"/>
  <c r="B50" i="1" s="1"/>
  <c r="B51" i="1"/>
  <c r="C51" i="1" s="1"/>
  <c r="B48" i="1"/>
  <c r="C48" i="1" s="1"/>
  <c r="B47" i="1"/>
  <c r="C47" i="1" s="1"/>
  <c r="B46" i="1"/>
  <c r="C46" i="1" s="1"/>
  <c r="C45" i="1" s="1"/>
  <c r="B45" i="1"/>
  <c r="B41" i="1"/>
  <c r="C41" i="1" s="1"/>
  <c r="B40" i="1"/>
  <c r="C40" i="1" s="1"/>
  <c r="B39" i="1"/>
  <c r="C39" i="1" s="1"/>
  <c r="B38" i="1"/>
  <c r="C38" i="1" s="1"/>
  <c r="B37" i="1"/>
  <c r="B35" i="1" s="1"/>
  <c r="B36" i="1"/>
  <c r="C36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B25" i="1" s="1"/>
  <c r="B24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C13" i="1" s="1"/>
  <c r="B13" i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C4" i="1" s="1"/>
  <c r="C3" i="1" s="1"/>
  <c r="C37" i="1" l="1"/>
  <c r="C35" i="1" s="1"/>
  <c r="B4" i="1"/>
  <c r="B3" i="1" s="1"/>
  <c r="B57" i="1"/>
  <c r="B43" i="1" s="1"/>
  <c r="C26" i="1"/>
  <c r="C25" i="1" s="1"/>
  <c r="C52" i="1"/>
  <c r="C50" i="1" s="1"/>
  <c r="C43" i="1" s="1"/>
  <c r="E3" i="1" l="1"/>
  <c r="C24" i="1"/>
  <c r="F3" i="1" s="1"/>
  <c r="G3" i="1" l="1"/>
</calcChain>
</file>

<file path=xl/sharedStrings.xml><?xml version="1.0" encoding="utf-8"?>
<sst xmlns="http://schemas.openxmlformats.org/spreadsheetml/2006/main" count="61" uniqueCount="61">
  <si>
    <t xml:space="preserve">
Fideicomiso de Apoyo operativo al Consejo de Cuenca Lerma Chapala   &lt;&lt;FICUENCA&gt;&gt;
Estado de Cambios en la Situación Financiera
Del 01 de Enero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</si>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</sst>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[Red]\-#,##0\ "/>
    <numFmt numFmtId="166" formatCode="#,##0_ ;\-#,##0\ "/>
    <numFmt numFmtId="167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5" fontId="5" fillId="0" borderId="0" xfId="1" applyNumberFormat="1" applyFont="1" applyAlignment="1" applyProtection="1">
      <alignment vertical="top"/>
      <protection locked="0"/>
    </xf>
    <xf numFmtId="165" fontId="4" fillId="0" borderId="0" xfId="1" applyNumberFormat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2" fillId="0" borderId="4" xfId="1" applyBorder="1" applyAlignment="1">
      <alignment horizontal="left" vertical="top" wrapText="1" indent="3"/>
    </xf>
    <xf numFmtId="166" fontId="2" fillId="0" borderId="4" xfId="2" applyNumberFormat="1" applyFont="1" applyBorder="1" applyAlignment="1" applyProtection="1">
      <alignment vertical="top" wrapText="1"/>
      <protection locked="0"/>
    </xf>
    <xf numFmtId="166" fontId="4" fillId="0" borderId="0" xfId="1" applyNumberFormat="1" applyFont="1" applyAlignment="1" applyProtection="1">
      <alignment vertical="top"/>
      <protection locked="0"/>
    </xf>
    <xf numFmtId="166" fontId="4" fillId="0" borderId="0" xfId="2" applyNumberFormat="1" applyFont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top" wrapTex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vertical="center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 applyProtection="1">
      <alignment vertical="top" wrapText="1"/>
      <protection locked="0"/>
    </xf>
    <xf numFmtId="167" fontId="2" fillId="0" borderId="0" xfId="3" applyNumberFormat="1" applyFont="1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4" fontId="2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5" xfId="1" applyBorder="1" applyAlignment="1">
      <alignment horizontal="left" vertical="center" wrapText="1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2 4 2" xfId="2"/>
    <cellStyle name="Millares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cuments/INFORMACION%20NORA/FIBIR/ESTADOS%20FINANCIEROS%20ENVIADOS%20POR%20DESPACHO/2023/49_FIBIR_CP_SEPTIEMBRE%2023%20nor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2%20FICUENCA\2023\INFORMACION%20FINANCIERA\ASEG%20VALIDADOS\ANUAL%20FICUENCA\CUENTA%20PUBLICA%20%20FICUE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"/>
      <sheetName val="352_BMC"/>
      <sheetName val="353_REV"/>
      <sheetName val="0354_ING"/>
      <sheetName val="0355_EGR"/>
    </sheetNames>
    <sheetDataSet>
      <sheetData sheetId="0" refreshError="1">
        <row r="5">
          <cell r="B5">
            <v>22505875.57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1382946.47</v>
          </cell>
          <cell r="C5">
            <v>1273015.4099999999</v>
          </cell>
          <cell r="E5">
            <v>58966.14</v>
          </cell>
          <cell r="F5">
            <v>34524.980000000003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680049.16999999993</v>
          </cell>
          <cell r="C19">
            <v>662937.49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-392435.93</v>
          </cell>
          <cell r="C21">
            <v>-303799.73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</row>
        <row r="31">
          <cell r="E31">
            <v>0</v>
          </cell>
          <cell r="F31">
            <v>0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13965.379999999423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3504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 refreshError="1"/>
      <sheetData sheetId="1" refreshError="1">
        <row r="6">
          <cell r="C6">
            <v>0</v>
          </cell>
        </row>
        <row r="43">
          <cell r="D43" t="str">
            <v>Resultado por Posición Monetaria</v>
          </cell>
          <cell r="E43">
            <v>0</v>
          </cell>
        </row>
        <row r="44">
          <cell r="D44" t="str">
            <v>Resultado por Tenencia de Activos no Monetarios</v>
          </cell>
          <cell r="E4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499984740745262"/>
    <pageSetUpPr fitToPage="1"/>
  </sheetPr>
  <dimension ref="A1:N72"/>
  <sheetViews>
    <sheetView showGridLines="0" tabSelected="1" topLeftCell="A16" zoomScaleNormal="100" zoomScaleSheetLayoutView="80" workbookViewId="0">
      <selection activeCell="F54" sqref="F54"/>
    </sheetView>
  </sheetViews>
  <sheetFormatPr baseColWidth="10" defaultColWidth="12" defaultRowHeight="12.75" x14ac:dyDescent="0.2"/>
  <cols>
    <col min="1" max="1" width="72.33203125" style="24" customWidth="1"/>
    <col min="2" max="2" width="41.6640625" style="24" customWidth="1"/>
    <col min="3" max="3" width="39.33203125" style="27" customWidth="1"/>
    <col min="4" max="4" width="1.6640625" style="1" customWidth="1"/>
    <col min="5" max="5" width="11.33203125" style="2" bestFit="1" customWidth="1"/>
    <col min="6" max="6" width="12.5" style="2" bestFit="1" customWidth="1"/>
    <col min="7" max="8" width="12" style="2"/>
    <col min="9" max="9" width="14.5" style="2" bestFit="1" customWidth="1"/>
    <col min="10" max="16384" width="12" style="1"/>
  </cols>
  <sheetData>
    <row r="1" spans="1:9" ht="76.5" customHeight="1" x14ac:dyDescent="0.2">
      <c r="A1" s="38" t="s">
        <v>0</v>
      </c>
      <c r="B1" s="39"/>
      <c r="C1" s="40"/>
    </row>
    <row r="2" spans="1:9" s="4" customFormat="1" ht="15" customHeight="1" x14ac:dyDescent="0.2">
      <c r="A2" s="3" t="s">
        <v>1</v>
      </c>
      <c r="B2" s="3" t="s">
        <v>2</v>
      </c>
      <c r="C2" s="3" t="s">
        <v>3</v>
      </c>
      <c r="E2" s="5"/>
      <c r="F2" s="5"/>
      <c r="G2" s="5"/>
      <c r="H2" s="5"/>
      <c r="I2" s="5"/>
    </row>
    <row r="3" spans="1:9" s="8" customFormat="1" x14ac:dyDescent="0.2">
      <c r="A3" s="6" t="s">
        <v>4</v>
      </c>
      <c r="B3" s="7">
        <f>+B4+B13</f>
        <v>88636.200000000012</v>
      </c>
      <c r="C3" s="7">
        <f>+C4+C13</f>
        <v>127042.73999999999</v>
      </c>
      <c r="E3" s="9">
        <f>+B3+B43+B24</f>
        <v>155900.90000000005</v>
      </c>
      <c r="F3" s="9">
        <f>+C3+C24+C43</f>
        <v>155900.90000000061</v>
      </c>
      <c r="G3" s="10">
        <f>+E3-F3</f>
        <v>-5.5297277867794037E-10</v>
      </c>
      <c r="H3" s="11"/>
      <c r="I3" s="11"/>
    </row>
    <row r="4" spans="1:9" ht="12.75" customHeight="1" x14ac:dyDescent="0.2">
      <c r="A4" s="12" t="s">
        <v>5</v>
      </c>
      <c r="B4" s="7">
        <f>SUM(B5:B11)</f>
        <v>0</v>
      </c>
      <c r="C4" s="7">
        <f>SUM(C5:C11)</f>
        <v>109931.06000000006</v>
      </c>
    </row>
    <row r="5" spans="1:9" x14ac:dyDescent="0.2">
      <c r="A5" s="13" t="s">
        <v>6</v>
      </c>
      <c r="B5" s="14">
        <f>IF([8]ESF!B5&lt;[8]ESF!C5,[8]ESF!C5-[8]ESF!B5,0)</f>
        <v>0</v>
      </c>
      <c r="C5" s="14">
        <f>IF(B5&gt;0,0,[8]ESF!B5-[8]ESF!C5)</f>
        <v>109931.06000000006</v>
      </c>
      <c r="E5" s="15"/>
      <c r="F5" s="15"/>
    </row>
    <row r="6" spans="1:9" x14ac:dyDescent="0.2">
      <c r="A6" s="13" t="s">
        <v>7</v>
      </c>
      <c r="B6" s="14">
        <f>IF([8]ESF!B6&lt;[8]ESF!C6,[8]ESF!C6-[8]ESF!B6,0)</f>
        <v>0</v>
      </c>
      <c r="C6" s="14">
        <f>IF(B6&gt;0,0,[8]ESF!B6-[8]ESF!C6)</f>
        <v>0</v>
      </c>
      <c r="E6" s="16"/>
      <c r="F6" s="15"/>
    </row>
    <row r="7" spans="1:9" x14ac:dyDescent="0.2">
      <c r="A7" s="13" t="s">
        <v>8</v>
      </c>
      <c r="B7" s="14">
        <f>IF([8]ESF!B7&lt;[8]ESF!C7,[8]ESF!C7-[8]ESF!B7,0)</f>
        <v>0</v>
      </c>
      <c r="C7" s="14">
        <f>IF(B7&gt;0,0,[8]ESF!B7-[8]ESF!C7)</f>
        <v>0</v>
      </c>
      <c r="E7" s="17"/>
      <c r="F7" s="15"/>
    </row>
    <row r="8" spans="1:9" x14ac:dyDescent="0.2">
      <c r="A8" s="13" t="s">
        <v>9</v>
      </c>
      <c r="B8" s="14">
        <f>IF([8]ESF!B8&lt;[8]ESF!C8,[8]ESF!C8-[8]ESF!B8,0)</f>
        <v>0</v>
      </c>
      <c r="C8" s="14">
        <f>IF(B8&gt;0,0,[8]ESF!B8-[8]ESF!C8)</f>
        <v>0</v>
      </c>
      <c r="F8" s="15"/>
    </row>
    <row r="9" spans="1:9" x14ac:dyDescent="0.2">
      <c r="A9" s="13" t="s">
        <v>10</v>
      </c>
      <c r="B9" s="14">
        <f>IF([8]ESF!B9&lt;[8]ESF!C9,[8]ESF!C9-[8]ESF!B9,0)</f>
        <v>0</v>
      </c>
      <c r="C9" s="14">
        <f>IF(B9&gt;0,0,[8]ESF!B9-[8]ESF!C9)</f>
        <v>0</v>
      </c>
      <c r="F9" s="15"/>
    </row>
    <row r="10" spans="1:9" x14ac:dyDescent="0.2">
      <c r="A10" s="13" t="s">
        <v>11</v>
      </c>
      <c r="B10" s="14">
        <f>IF([8]ESF!B10&lt;[8]ESF!C10,[8]ESF!C10-[8]ESF!B10,0)</f>
        <v>0</v>
      </c>
      <c r="C10" s="14">
        <f>IF(B10&gt;0,0,[8]ESF!B10-[8]ESF!C10)</f>
        <v>0</v>
      </c>
      <c r="F10" s="15"/>
    </row>
    <row r="11" spans="1:9" x14ac:dyDescent="0.2">
      <c r="A11" s="13" t="s">
        <v>12</v>
      </c>
      <c r="B11" s="14">
        <f>IF([8]ESF!B11&lt;[8]ESF!C11,[8]ESF!C11-[8]ESF!B11,0)</f>
        <v>0</v>
      </c>
      <c r="C11" s="14">
        <f>IF(B11&gt;0,0,[8]ESF!B11-[8]ESF!C11)</f>
        <v>0</v>
      </c>
      <c r="F11" s="15"/>
    </row>
    <row r="12" spans="1:9" x14ac:dyDescent="0.2">
      <c r="A12" s="18"/>
      <c r="B12" s="19"/>
      <c r="C12" s="19"/>
    </row>
    <row r="13" spans="1:9" x14ac:dyDescent="0.2">
      <c r="A13" s="12" t="s">
        <v>13</v>
      </c>
      <c r="B13" s="7">
        <f>SUM(B14:B22)</f>
        <v>88636.200000000012</v>
      </c>
      <c r="C13" s="7">
        <f>SUM(C14:C22)</f>
        <v>17111.679999999935</v>
      </c>
    </row>
    <row r="14" spans="1:9" x14ac:dyDescent="0.2">
      <c r="A14" s="13" t="s">
        <v>14</v>
      </c>
      <c r="B14" s="14">
        <f>IF([8]ESF!B16&lt;[8]ESF!C16,[8]ESF!C16-[8]ESF!B16,0)</f>
        <v>0</v>
      </c>
      <c r="C14" s="14">
        <f>IF(B14&gt;0,0,[8]ESF!B16-[8]ESF!C16)</f>
        <v>0</v>
      </c>
      <c r="F14" s="15"/>
    </row>
    <row r="15" spans="1:9" x14ac:dyDescent="0.2">
      <c r="A15" s="13" t="s">
        <v>15</v>
      </c>
      <c r="B15" s="14">
        <f>IF([8]ESF!B17&lt;[8]ESF!C17,[8]ESF!C17-[8]ESF!B17,0)</f>
        <v>0</v>
      </c>
      <c r="C15" s="14">
        <f>IF(B15&gt;0,0,[8]ESF!B17-[8]ESF!C17)</f>
        <v>0</v>
      </c>
      <c r="F15" s="15"/>
    </row>
    <row r="16" spans="1:9" x14ac:dyDescent="0.2">
      <c r="A16" s="13" t="s">
        <v>16</v>
      </c>
      <c r="B16" s="14">
        <f>IF([8]ESF!B18&lt;[8]ESF!C18,[8]ESF!C18-[8]ESF!B18,0)</f>
        <v>0</v>
      </c>
      <c r="C16" s="14">
        <f>IF(B16&gt;0,0,[8]ESF!B18-[8]ESF!C18)</f>
        <v>0</v>
      </c>
      <c r="F16" s="15"/>
    </row>
    <row r="17" spans="1:9" x14ac:dyDescent="0.2">
      <c r="A17" s="13" t="s">
        <v>17</v>
      </c>
      <c r="B17" s="14">
        <f>IF([8]ESF!B19&lt;[8]ESF!C19,[8]ESF!C19-[8]ESF!B19,0)</f>
        <v>0</v>
      </c>
      <c r="C17" s="14">
        <f>IF(B17&gt;0,0,[8]ESF!B19-[8]ESF!C19)</f>
        <v>17111.679999999935</v>
      </c>
      <c r="F17" s="15"/>
    </row>
    <row r="18" spans="1:9" x14ac:dyDescent="0.2">
      <c r="A18" s="13" t="s">
        <v>18</v>
      </c>
      <c r="B18" s="14">
        <f>IF([8]ESF!B20&lt;[8]ESF!C20,[8]ESF!C20-[8]ESF!B20,0)</f>
        <v>0</v>
      </c>
      <c r="C18" s="14">
        <f>IF(B18&gt;0,0,[8]ESF!B20-[8]ESF!C20)</f>
        <v>0</v>
      </c>
      <c r="F18" s="15"/>
    </row>
    <row r="19" spans="1:9" x14ac:dyDescent="0.2">
      <c r="A19" s="13" t="s">
        <v>19</v>
      </c>
      <c r="B19" s="14">
        <f>IF([8]ESF!B21&lt;[8]ESF!C21,[8]ESF!C21-[8]ESF!B21,0)</f>
        <v>88636.200000000012</v>
      </c>
      <c r="C19" s="14">
        <f>IF(B19&gt;0,0,[8]ESF!B21-[8]ESF!C21)</f>
        <v>0</v>
      </c>
      <c r="F19" s="15"/>
    </row>
    <row r="20" spans="1:9" x14ac:dyDescent="0.2">
      <c r="A20" s="13" t="s">
        <v>20</v>
      </c>
      <c r="B20" s="14">
        <f>IF([8]ESF!B22&lt;[8]ESF!C22,[8]ESF!C22-[8]ESF!B22,0)</f>
        <v>0</v>
      </c>
      <c r="C20" s="14">
        <f>IF(B20&gt;0,0,[8]ESF!B22-[8]ESF!C22)</f>
        <v>0</v>
      </c>
      <c r="F20" s="15"/>
    </row>
    <row r="21" spans="1:9" x14ac:dyDescent="0.2">
      <c r="A21" s="13" t="s">
        <v>21</v>
      </c>
      <c r="B21" s="14">
        <f>IF([8]ESF!B23&lt;[8]ESF!C23,[8]ESF!C23-[8]ESF!B23,0)</f>
        <v>0</v>
      </c>
      <c r="C21" s="14">
        <f>IF(B21&gt;0,0,[8]ESF!B23-[8]ESF!C23)</f>
        <v>0</v>
      </c>
      <c r="F21" s="15"/>
    </row>
    <row r="22" spans="1:9" x14ac:dyDescent="0.2">
      <c r="A22" s="13" t="s">
        <v>22</v>
      </c>
      <c r="B22" s="14">
        <f>IF([8]ESF!B24&lt;[8]ESF!C24,[8]ESF!C24-[8]ESF!B24,0)</f>
        <v>0</v>
      </c>
      <c r="C22" s="14">
        <f>IF(B22&gt;0,0,[8]ESF!B24-[8]ESF!C24)</f>
        <v>0</v>
      </c>
      <c r="F22" s="15"/>
    </row>
    <row r="23" spans="1:9" s="8" customFormat="1" x14ac:dyDescent="0.2">
      <c r="A23" s="20"/>
      <c r="B23" s="21"/>
      <c r="C23" s="21"/>
      <c r="E23" s="11"/>
      <c r="F23" s="11"/>
      <c r="G23" s="11"/>
      <c r="H23" s="11"/>
      <c r="I23" s="11"/>
    </row>
    <row r="24" spans="1:9" s="8" customFormat="1" x14ac:dyDescent="0.2">
      <c r="A24" s="6" t="s">
        <v>23</v>
      </c>
      <c r="B24" s="7">
        <f>+B25+B35</f>
        <v>24441.159999999996</v>
      </c>
      <c r="C24" s="7">
        <f>+C25+C35</f>
        <v>0</v>
      </c>
      <c r="E24" s="9"/>
      <c r="F24" s="11"/>
      <c r="G24" s="11"/>
      <c r="H24" s="11"/>
      <c r="I24" s="11"/>
    </row>
    <row r="25" spans="1:9" x14ac:dyDescent="0.2">
      <c r="A25" s="12" t="s">
        <v>24</v>
      </c>
      <c r="B25" s="7">
        <f>SUM(B26:B33)</f>
        <v>24441.159999999996</v>
      </c>
      <c r="C25" s="7">
        <f>SUM(C26:C33)</f>
        <v>0</v>
      </c>
    </row>
    <row r="26" spans="1:9" x14ac:dyDescent="0.2">
      <c r="A26" s="13" t="s">
        <v>25</v>
      </c>
      <c r="B26" s="14">
        <f>IF([8]ESF!F5&lt;[8]ESF!E5,[8]ESF!E5-[8]ESF!F5,0)</f>
        <v>24441.159999999996</v>
      </c>
      <c r="C26" s="14">
        <f>IF(B26&gt;0,0,[8]ESF!F5-[8]ESF!E5)</f>
        <v>0</v>
      </c>
    </row>
    <row r="27" spans="1:9" x14ac:dyDescent="0.2">
      <c r="A27" s="13" t="s">
        <v>26</v>
      </c>
      <c r="B27" s="14">
        <f>IF([8]ESF!F6&lt;[8]ESF!E6,[8]ESF!E6-[8]ESF!F6,0)</f>
        <v>0</v>
      </c>
      <c r="C27" s="14">
        <f>IF(B27&gt;0,0,[8]ESF!F6-[8]ESF!E6)</f>
        <v>0</v>
      </c>
    </row>
    <row r="28" spans="1:9" x14ac:dyDescent="0.2">
      <c r="A28" s="13" t="s">
        <v>27</v>
      </c>
      <c r="B28" s="14">
        <f>IF([8]ESF!F7&lt;[8]ESF!E7,[8]ESF!E7-[8]ESF!F7,0)</f>
        <v>0</v>
      </c>
      <c r="C28" s="14">
        <f>IF(B28&gt;0,0,[8]ESF!F7-[8]ESF!E7)</f>
        <v>0</v>
      </c>
    </row>
    <row r="29" spans="1:9" x14ac:dyDescent="0.2">
      <c r="A29" s="13" t="s">
        <v>28</v>
      </c>
      <c r="B29" s="14">
        <f>IF([8]ESF!F8&lt;[8]ESF!E8,[8]ESF!E8-[8]ESF!F8,0)</f>
        <v>0</v>
      </c>
      <c r="C29" s="14">
        <f>IF(B29&gt;0,0,[8]ESF!F8-[8]ESF!E8)</f>
        <v>0</v>
      </c>
    </row>
    <row r="30" spans="1:9" x14ac:dyDescent="0.2">
      <c r="A30" s="13" t="s">
        <v>29</v>
      </c>
      <c r="B30" s="14">
        <f>IF([8]ESF!F9&lt;[8]ESF!E9,[8]ESF!E9-[8]ESF!F9,0)</f>
        <v>0</v>
      </c>
      <c r="C30" s="14">
        <f>IF(B30&gt;0,0,[8]ESF!F9-[8]ESF!E9)</f>
        <v>0</v>
      </c>
    </row>
    <row r="31" spans="1:9" ht="25.5" x14ac:dyDescent="0.2">
      <c r="A31" s="13" t="s">
        <v>30</v>
      </c>
      <c r="B31" s="14">
        <f>IF([8]ESF!F10&lt;[8]ESF!E10,[8]ESF!E10-[8]ESF!F10,0)</f>
        <v>0</v>
      </c>
      <c r="C31" s="14">
        <f>IF(B31&gt;0,0,[8]ESF!F10-[8]ESF!E10)</f>
        <v>0</v>
      </c>
    </row>
    <row r="32" spans="1:9" x14ac:dyDescent="0.2">
      <c r="A32" s="13" t="s">
        <v>31</v>
      </c>
      <c r="B32" s="14">
        <f>IF([8]ESF!F11&lt;[8]ESF!E11,[8]ESF!E11-[8]ESF!F11,0)</f>
        <v>0</v>
      </c>
      <c r="C32" s="14">
        <f>IF(B32&gt;0,0,[8]ESF!F11-[8]ESF!E11)</f>
        <v>0</v>
      </c>
    </row>
    <row r="33" spans="1:9" x14ac:dyDescent="0.2">
      <c r="A33" s="13" t="s">
        <v>32</v>
      </c>
      <c r="B33" s="14">
        <f>IF([8]ESF!F12&lt;[8]ESF!E12,[8]ESF!E12-[8]ESF!F12,0)</f>
        <v>0</v>
      </c>
      <c r="C33" s="14">
        <f>IF(B33&gt;0,0,[8]ESF!F12-[8]ESF!E12)</f>
        <v>0</v>
      </c>
    </row>
    <row r="34" spans="1:9" x14ac:dyDescent="0.2">
      <c r="A34" s="18"/>
      <c r="B34" s="19"/>
      <c r="C34" s="19"/>
    </row>
    <row r="35" spans="1:9" x14ac:dyDescent="0.2">
      <c r="A35" s="12" t="s">
        <v>33</v>
      </c>
      <c r="B35" s="7">
        <f>SUM(B36:B41)</f>
        <v>0</v>
      </c>
      <c r="C35" s="7">
        <f>SUM(C36:C41)</f>
        <v>0</v>
      </c>
    </row>
    <row r="36" spans="1:9" x14ac:dyDescent="0.2">
      <c r="A36" s="13" t="s">
        <v>34</v>
      </c>
      <c r="B36" s="14">
        <f>IF([8]ESF!F17&lt;[8]ESF!E17,[8]ESF!E17-[8]ESF!F17,0)</f>
        <v>0</v>
      </c>
      <c r="C36" s="14">
        <f>IF(B36&gt;0,0,[8]ESF!E17-[8]ESF!F17)</f>
        <v>0</v>
      </c>
    </row>
    <row r="37" spans="1:9" x14ac:dyDescent="0.2">
      <c r="A37" s="13" t="s">
        <v>35</v>
      </c>
      <c r="B37" s="14">
        <f>IF([8]ESF!F18&lt;[8]ESF!E18,[8]ESF!E18-[8]ESF!F18,0)</f>
        <v>0</v>
      </c>
      <c r="C37" s="14">
        <f>IF(B37&gt;0,0,[8]ESF!E18-[8]ESF!F18)</f>
        <v>0</v>
      </c>
    </row>
    <row r="38" spans="1:9" x14ac:dyDescent="0.2">
      <c r="A38" s="13" t="s">
        <v>36</v>
      </c>
      <c r="B38" s="14">
        <f>IF([8]ESF!F19&lt;[8]ESF!E19,[8]ESF!E19-[8]ESF!F19,0)</f>
        <v>0</v>
      </c>
      <c r="C38" s="14">
        <f>IF(B38&gt;0,0,[8]ESF!E19-[8]ESF!F19)</f>
        <v>0</v>
      </c>
    </row>
    <row r="39" spans="1:9" x14ac:dyDescent="0.2">
      <c r="A39" s="13" t="s">
        <v>37</v>
      </c>
      <c r="B39" s="14">
        <f>IF([8]ESF!F20&lt;[8]ESF!E20,[8]ESF!E20-[8]ESF!F20,0)</f>
        <v>0</v>
      </c>
      <c r="C39" s="14">
        <f>IF(B39&gt;0,0,[8]ESF!E20-[8]ESF!F20)</f>
        <v>0</v>
      </c>
    </row>
    <row r="40" spans="1:9" ht="25.5" x14ac:dyDescent="0.2">
      <c r="A40" s="13" t="s">
        <v>38</v>
      </c>
      <c r="B40" s="14">
        <f>IF([8]ESF!F21&lt;[8]ESF!E21,[8]ESF!E21-[8]ESF!F21,0)</f>
        <v>0</v>
      </c>
      <c r="C40" s="14">
        <f>IF(B40&gt;0,0,[8]ESF!E21-[8]ESF!F21)</f>
        <v>0</v>
      </c>
    </row>
    <row r="41" spans="1:9" x14ac:dyDescent="0.2">
      <c r="A41" s="13" t="s">
        <v>39</v>
      </c>
      <c r="B41" s="14">
        <f>IF([8]ESF!F22&lt;[8]ESF!E22,[8]ESF!E22-[8]ESF!F22,0)</f>
        <v>0</v>
      </c>
      <c r="C41" s="14">
        <f>IF(B41&gt;0,0,[8]ESF!E22-[8]ESF!F22)</f>
        <v>0</v>
      </c>
    </row>
    <row r="42" spans="1:9" x14ac:dyDescent="0.2">
      <c r="A42" s="22"/>
      <c r="B42" s="19"/>
      <c r="C42" s="19"/>
    </row>
    <row r="43" spans="1:9" s="8" customFormat="1" x14ac:dyDescent="0.2">
      <c r="A43" s="6" t="s">
        <v>40</v>
      </c>
      <c r="B43" s="7">
        <f>+B45+B50+B57</f>
        <v>42823.540000000037</v>
      </c>
      <c r="C43" s="7">
        <f>+C45+C50+C57</f>
        <v>28858.160000000615</v>
      </c>
      <c r="E43" s="9"/>
      <c r="F43" s="11"/>
      <c r="G43" s="11"/>
      <c r="H43" s="11"/>
      <c r="I43" s="11"/>
    </row>
    <row r="44" spans="1:9" s="8" customFormat="1" x14ac:dyDescent="0.2">
      <c r="A44" s="6"/>
      <c r="B44" s="7"/>
      <c r="C44" s="7"/>
      <c r="E44" s="9"/>
      <c r="F44" s="11"/>
      <c r="G44" s="11"/>
      <c r="H44" s="11"/>
      <c r="I44" s="11"/>
    </row>
    <row r="45" spans="1:9" x14ac:dyDescent="0.2">
      <c r="A45" s="12" t="s">
        <v>41</v>
      </c>
      <c r="B45" s="7">
        <f>SUM(B46:B48)</f>
        <v>0</v>
      </c>
      <c r="C45" s="7">
        <f>SUM(C46:C48)</f>
        <v>0</v>
      </c>
      <c r="E45" s="17"/>
    </row>
    <row r="46" spans="1:9" x14ac:dyDescent="0.2">
      <c r="A46" s="13" t="s">
        <v>42</v>
      </c>
      <c r="B46" s="14">
        <f>IF([8]ESF!E31&gt;0,0,[8]ESF!E31-[8]ESF!F31)</f>
        <v>0</v>
      </c>
      <c r="C46" s="14">
        <f>IF(B46&gt;0,0,[8]ESF!F32-[8]ESF!E31)</f>
        <v>0</v>
      </c>
      <c r="E46" s="17"/>
    </row>
    <row r="47" spans="1:9" x14ac:dyDescent="0.2">
      <c r="A47" s="13" t="s">
        <v>43</v>
      </c>
      <c r="B47" s="14">
        <f>IF([8]ESF!E32&gt;0,0,[8]ESF!E32-[8]ESF!F32)</f>
        <v>0</v>
      </c>
      <c r="C47" s="14">
        <f>IF(B47&gt;0,0,[8]ESF!F33-[8]ESF!E32)</f>
        <v>0</v>
      </c>
      <c r="E47" s="17"/>
    </row>
    <row r="48" spans="1:9" x14ac:dyDescent="0.2">
      <c r="A48" s="13" t="s">
        <v>44</v>
      </c>
      <c r="B48" s="14">
        <f>IF([8]ESF!E33&gt;0,0,[8]ESF!E33-[8]ESF!F33)</f>
        <v>0</v>
      </c>
      <c r="C48" s="14">
        <f>IF(B48&gt;0,0,[8]ESF!F34-[8]ESF!E33)</f>
        <v>0</v>
      </c>
      <c r="E48" s="17"/>
    </row>
    <row r="49" spans="1:5" x14ac:dyDescent="0.2">
      <c r="A49" s="18"/>
      <c r="B49" s="19"/>
      <c r="C49" s="19"/>
    </row>
    <row r="50" spans="1:5" x14ac:dyDescent="0.2">
      <c r="A50" s="12" t="s">
        <v>45</v>
      </c>
      <c r="B50" s="7">
        <f>SUM(B51:B55)</f>
        <v>42823.540000000037</v>
      </c>
      <c r="C50" s="7">
        <f>SUM(C51:C55)</f>
        <v>28858.160000000615</v>
      </c>
    </row>
    <row r="51" spans="1:5" x14ac:dyDescent="0.2">
      <c r="A51" s="13" t="s">
        <v>60</v>
      </c>
      <c r="B51" s="14">
        <f>IF([8]ESF!F36&lt;[8]ESF!E36,[8]ESF!E36-[8]ESF!F36,0)</f>
        <v>0</v>
      </c>
      <c r="C51" s="14">
        <f>IF(B51&gt;0,0,[8]ESF!F36-[8]ESF!E36)</f>
        <v>25354.160000000615</v>
      </c>
      <c r="E51" s="15"/>
    </row>
    <row r="52" spans="1:5" x14ac:dyDescent="0.2">
      <c r="A52" s="13" t="s">
        <v>46</v>
      </c>
      <c r="B52" s="14">
        <f>IF([8]ESF!F37&lt;[8]ESF!E37,[8]ESF!E37-[8]ESF!F37,0)</f>
        <v>42823.540000000037</v>
      </c>
      <c r="C52" s="14">
        <f>IF(B52&gt;0,0,[8]ESF!F37-[8]ESF!E37)</f>
        <v>0</v>
      </c>
    </row>
    <row r="53" spans="1:5" x14ac:dyDescent="0.2">
      <c r="A53" s="13" t="s">
        <v>47</v>
      </c>
      <c r="B53" s="14">
        <f>IF([8]ESF!F38&lt;[8]ESF!E38,[8]ESF!E38-[8]ESF!F38,0)</f>
        <v>0</v>
      </c>
      <c r="C53" s="14">
        <f>IF(B53&gt;0,0,[8]ESF!F38-[8]ESF!E38)</f>
        <v>0</v>
      </c>
      <c r="E53" s="15"/>
    </row>
    <row r="54" spans="1:5" x14ac:dyDescent="0.2">
      <c r="A54" s="13" t="s">
        <v>48</v>
      </c>
      <c r="B54" s="14">
        <f>IF([8]ESF!F39&lt;[8]ESF!E39,[8]ESF!E39-[8]ESF!F39,0)</f>
        <v>0</v>
      </c>
      <c r="C54" s="14">
        <f>IF(B54&gt;0,0,[8]ESF!F39-[8]ESF!E39)</f>
        <v>0</v>
      </c>
      <c r="E54" s="15"/>
    </row>
    <row r="55" spans="1:5" x14ac:dyDescent="0.2">
      <c r="A55" s="13" t="s">
        <v>49</v>
      </c>
      <c r="B55" s="14">
        <f>IF([8]ESF!F40&lt;[8]ESF!E40,[8]ESF!E40-[8]ESF!F40,0)</f>
        <v>0</v>
      </c>
      <c r="C55" s="14">
        <f>IF(B55&gt;0,0,[8]ESF!F40-[8]ESF!E40)</f>
        <v>3504</v>
      </c>
      <c r="E55" s="15"/>
    </row>
    <row r="56" spans="1:5" x14ac:dyDescent="0.2">
      <c r="A56" s="18"/>
      <c r="B56" s="19"/>
      <c r="C56" s="19"/>
    </row>
    <row r="57" spans="1:5" ht="25.5" x14ac:dyDescent="0.2">
      <c r="A57" s="12" t="s">
        <v>50</v>
      </c>
      <c r="B57" s="7">
        <f>SUM(B58:B59)</f>
        <v>0</v>
      </c>
      <c r="C57" s="7">
        <f>SUM(C58:C59)</f>
        <v>0</v>
      </c>
    </row>
    <row r="58" spans="1:5" x14ac:dyDescent="0.2">
      <c r="A58" s="13" t="s">
        <v>51</v>
      </c>
      <c r="B58" s="14">
        <f>IF(A58&gt;0,0,'[9]0312_ESF_PEGT_CLC_2304'!E43-'[9]0312_ESF_PEGT_CLC_2304'!D43)</f>
        <v>0</v>
      </c>
      <c r="C58" s="14">
        <f>IF(B58&gt;0,0,'[10]312_ESF'!F43-'[10]312_ESF'!E43)</f>
        <v>0</v>
      </c>
    </row>
    <row r="59" spans="1:5" x14ac:dyDescent="0.2">
      <c r="A59" s="13" t="s">
        <v>52</v>
      </c>
      <c r="B59" s="14">
        <f>IF(A59&gt;0,0,'[9]0312_ESF_PEGT_CLC_2304'!E44-'[9]0312_ESF_PEGT_CLC_2304'!D44)</f>
        <v>0</v>
      </c>
      <c r="C59" s="14">
        <f>IF(B59&gt;0,0,'[10]312_ESF'!F44-'[10]312_ESF'!E44)</f>
        <v>0</v>
      </c>
    </row>
    <row r="60" spans="1:5" x14ac:dyDescent="0.2">
      <c r="A60" s="13"/>
      <c r="B60" s="14"/>
      <c r="C60" s="14"/>
    </row>
    <row r="61" spans="1:5" x14ac:dyDescent="0.2">
      <c r="A61" s="41" t="s">
        <v>53</v>
      </c>
      <c r="B61" s="41"/>
      <c r="C61" s="41"/>
    </row>
    <row r="62" spans="1:5" ht="15.75" customHeight="1" x14ac:dyDescent="0.2">
      <c r="A62" s="23"/>
      <c r="B62" s="23"/>
      <c r="C62" s="23"/>
    </row>
    <row r="64" spans="1:5" x14ac:dyDescent="0.2">
      <c r="B64" s="25"/>
      <c r="C64" s="25"/>
      <c r="E64" s="17"/>
    </row>
    <row r="65" spans="1:14" x14ac:dyDescent="0.2">
      <c r="A65" s="26" t="s">
        <v>54</v>
      </c>
      <c r="B65" s="42" t="s">
        <v>55</v>
      </c>
      <c r="C65" s="42"/>
      <c r="D65" s="27"/>
      <c r="E65" s="28"/>
      <c r="F65" s="29"/>
      <c r="G65" s="29"/>
      <c r="H65" s="29"/>
      <c r="I65" s="29"/>
      <c r="J65" s="30"/>
      <c r="K65" s="30"/>
      <c r="L65" s="30"/>
      <c r="M65" s="30"/>
      <c r="N65" s="31"/>
    </row>
    <row r="66" spans="1:14" ht="25.5" customHeight="1" x14ac:dyDescent="0.2">
      <c r="A66" s="32" t="s">
        <v>56</v>
      </c>
      <c r="B66" s="43" t="s">
        <v>57</v>
      </c>
      <c r="C66" s="43"/>
      <c r="D66" s="30"/>
      <c r="E66" s="29"/>
      <c r="F66" s="29"/>
      <c r="G66" s="33"/>
      <c r="H66" s="33"/>
      <c r="I66" s="33"/>
      <c r="J66" s="34"/>
      <c r="K66" s="34"/>
      <c r="L66" s="34"/>
      <c r="M66" s="34"/>
      <c r="N66" s="34"/>
    </row>
    <row r="67" spans="1:14" x14ac:dyDescent="0.2">
      <c r="B67" s="35"/>
      <c r="C67" s="35"/>
    </row>
    <row r="70" spans="1:14" hidden="1" x14ac:dyDescent="0.2">
      <c r="A70" s="36"/>
    </row>
    <row r="71" spans="1:14" hidden="1" x14ac:dyDescent="0.2">
      <c r="A71" s="37" t="s">
        <v>58</v>
      </c>
    </row>
    <row r="72" spans="1:14" hidden="1" x14ac:dyDescent="0.2">
      <c r="A72" s="37" t="s">
        <v>59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2026-01-13T21:42:56Z</dcterms:created>
  <dcterms:modified xsi:type="dcterms:W3CDTF">2026-01-13T22:32:27Z</dcterms:modified>
</cp:coreProperties>
</file>