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manceral\Desktop\2026\FICUENCA\3ER TRIMESTRE\ASEG\09 SEPTIEMBRE 2026.xlsx 2026-10-09 11-25-40\"/>
    </mc:Choice>
  </mc:AlternateContent>
  <bookViews>
    <workbookView xWindow="0" yWindow="0" windowWidth="28800" windowHeight="10200" activeTab="7"/>
  </bookViews>
  <sheets>
    <sheet name="Notas a los Edos Financieros" sheetId="2" r:id="rId1"/>
    <sheet name="ACT" sheetId="3" r:id="rId2"/>
    <sheet name="ESF" sheetId="4" r:id="rId3"/>
    <sheet name="VHP" sheetId="5" r:id="rId4"/>
    <sheet name="EFE" sheetId="6" r:id="rId5"/>
    <sheet name="Conciliacion_Ig" sheetId="7" r:id="rId6"/>
    <sheet name="Conciliacion_Eg" sheetId="8" r:id="rId7"/>
    <sheet name="Memoria" sheetId="9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_xlnm._FilterDatabase" localSheetId="1" hidden="1">ACT!$A$93:$C$212</definedName>
    <definedName name="A">[1]ECABR!#REF!</definedName>
    <definedName name="A_impresión_IM">[1]ECABR!#REF!</definedName>
    <definedName name="A325_FFF_PEGT_CLC_2301">[1]ECABR!#REF!</definedName>
    <definedName name="abc">[2]TOTAL!#REF!</definedName>
    <definedName name="Abr">#REF!</definedName>
    <definedName name="anexo">[1]ECABR!#REF!</definedName>
    <definedName name="_xlnm.Extract">[3]EGRESOS!#REF!</definedName>
    <definedName name="_xlnm.Print_Area" localSheetId="1">ACT!$A$1:$E$229</definedName>
    <definedName name="_xlnm.Print_Area" localSheetId="4">EFE!$A$1:$E$150</definedName>
    <definedName name="_xlnm.Print_Area" localSheetId="2">ESF!$A$1:$J$182</definedName>
    <definedName name="_xlnm.Print_Area" localSheetId="7">Memoria!$A$1:$J$69</definedName>
    <definedName name="_xlnm.Print_Area" localSheetId="0">'Notas a los Edos Financieros'!$A$1:$D$54</definedName>
    <definedName name="B">[3]EGRESOS!#REF!</definedName>
    <definedName name="balanza_mes">'[4]Ene-16'!$A$1:$H$200</definedName>
    <definedName name="BASE">#REF!</definedName>
    <definedName name="cba">[2]TOTAL!#REF!</definedName>
    <definedName name="CONTABLE">[2]TOTAL!#REF!</definedName>
    <definedName name="Database">[5]REPORTO!#REF!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MUEBLES">#REF!</definedName>
    <definedName name="N">#REF!</definedName>
    <definedName name="P">[2]TOTAL!#REF!</definedName>
    <definedName name="PRESUPUESTAL">[2]TOTAL!#REF!</definedName>
    <definedName name="REPORTO">#REF!</definedName>
    <definedName name="sssss">[1]ECABR!#REF!</definedName>
    <definedName name="T">#REF!</definedName>
    <definedName name="TCAIE">[7]CH1902!$B$20:$B$20</definedName>
    <definedName name="TCFEEIS">#REF!</definedName>
    <definedName name="_xlnm.Print_Titles" localSheetId="1">ACT!$92:$93</definedName>
    <definedName name="_xlnm.Print_Titles" localSheetId="4">EFE!$46:$47</definedName>
    <definedName name="TRASP">#REF!</definedName>
    <definedName name="U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" i="9" l="1"/>
  <c r="A3" i="9"/>
  <c r="H2" i="9"/>
  <c r="H1" i="9"/>
  <c r="A1" i="9"/>
  <c r="C32" i="8"/>
  <c r="C31" i="8" s="1"/>
  <c r="C8" i="8"/>
  <c r="C6" i="8"/>
  <c r="A3" i="8"/>
  <c r="A1" i="8"/>
  <c r="C16" i="7"/>
  <c r="C8" i="7"/>
  <c r="C6" i="7"/>
  <c r="C21" i="7" s="1"/>
  <c r="E31" i="7" s="1"/>
  <c r="A1" i="7"/>
  <c r="C96" i="6"/>
  <c r="C93" i="6" s="1"/>
  <c r="D93" i="6"/>
  <c r="C82" i="6"/>
  <c r="C81" i="6" s="1"/>
  <c r="D81" i="6"/>
  <c r="D63" i="6"/>
  <c r="D62" i="6" s="1"/>
  <c r="D49" i="6" s="1"/>
  <c r="D138" i="6" s="1"/>
  <c r="I138" i="6" s="1"/>
  <c r="C48" i="6"/>
  <c r="D47" i="6"/>
  <c r="D44" i="6"/>
  <c r="C44" i="6"/>
  <c r="D20" i="6"/>
  <c r="D16" i="6"/>
  <c r="C16" i="6"/>
  <c r="C12" i="6"/>
  <c r="D8" i="6"/>
  <c r="E3" i="6"/>
  <c r="A3" i="6"/>
  <c r="E2" i="6"/>
  <c r="E1" i="6"/>
  <c r="A1" i="6"/>
  <c r="C16" i="5"/>
  <c r="C15" i="5"/>
  <c r="E3" i="5"/>
  <c r="E2" i="5"/>
  <c r="E1" i="5"/>
  <c r="A1" i="5"/>
  <c r="D110" i="4"/>
  <c r="C110" i="4"/>
  <c r="E65" i="4"/>
  <c r="D65" i="4"/>
  <c r="D64" i="4" s="1"/>
  <c r="C65" i="4"/>
  <c r="E64" i="4"/>
  <c r="C64" i="4"/>
  <c r="F14" i="4"/>
  <c r="G14" i="4" s="1"/>
  <c r="E14" i="4"/>
  <c r="H3" i="4"/>
  <c r="A3" i="4"/>
  <c r="A3" i="7" s="1"/>
  <c r="H2" i="4"/>
  <c r="H1" i="4"/>
  <c r="A1" i="4"/>
  <c r="D211" i="3"/>
  <c r="D209" i="3"/>
  <c r="D207" i="3"/>
  <c r="D205" i="3"/>
  <c r="D203" i="3"/>
  <c r="D201" i="3"/>
  <c r="D199" i="3"/>
  <c r="D197" i="3"/>
  <c r="D195" i="3"/>
  <c r="D193" i="3"/>
  <c r="D191" i="3"/>
  <c r="D189" i="3"/>
  <c r="C187" i="3"/>
  <c r="C68" i="6" s="1"/>
  <c r="C63" i="6" s="1"/>
  <c r="C62" i="6" s="1"/>
  <c r="D186" i="3"/>
  <c r="D184" i="3"/>
  <c r="D182" i="3"/>
  <c r="C181" i="3"/>
  <c r="D181" i="3" s="1"/>
  <c r="D179" i="3"/>
  <c r="D177" i="3"/>
  <c r="D175" i="3"/>
  <c r="D173" i="3"/>
  <c r="D171" i="3"/>
  <c r="D169" i="3"/>
  <c r="D167" i="3"/>
  <c r="D165" i="3"/>
  <c r="D163" i="3"/>
  <c r="D161" i="3"/>
  <c r="D159" i="3"/>
  <c r="D157" i="3"/>
  <c r="D155" i="3"/>
  <c r="D153" i="3"/>
  <c r="D151" i="3"/>
  <c r="D149" i="3"/>
  <c r="D147" i="3"/>
  <c r="D145" i="3"/>
  <c r="D143" i="3"/>
  <c r="D141" i="3"/>
  <c r="D139" i="3"/>
  <c r="D137" i="3"/>
  <c r="D135" i="3"/>
  <c r="D133" i="3"/>
  <c r="D131" i="3"/>
  <c r="D129" i="3"/>
  <c r="D127" i="3"/>
  <c r="D125" i="3"/>
  <c r="D123" i="3"/>
  <c r="D121" i="3"/>
  <c r="D119" i="3"/>
  <c r="D117" i="3"/>
  <c r="D115" i="3"/>
  <c r="D113" i="3"/>
  <c r="C113" i="3"/>
  <c r="D210" i="3" s="1"/>
  <c r="C103" i="3"/>
  <c r="D109" i="3" s="1"/>
  <c r="C98" i="3"/>
  <c r="C65" i="3"/>
  <c r="C64" i="3" s="1"/>
  <c r="C57" i="3" s="1"/>
  <c r="C51" i="3"/>
  <c r="A3" i="3"/>
  <c r="E2" i="3"/>
  <c r="E1" i="3"/>
  <c r="A1" i="3"/>
  <c r="C49" i="6" l="1"/>
  <c r="C138" i="6" s="1"/>
  <c r="H138" i="6" s="1"/>
  <c r="D57" i="3"/>
  <c r="D64" i="3"/>
  <c r="C9" i="3"/>
  <c r="D9" i="3" s="1"/>
  <c r="C48" i="3"/>
  <c r="D65" i="3"/>
  <c r="D187" i="3"/>
  <c r="C40" i="8"/>
  <c r="E52" i="8" s="1"/>
  <c r="D110" i="3"/>
  <c r="D54" i="3"/>
  <c r="D61" i="3"/>
  <c r="D67" i="3"/>
  <c r="D71" i="3"/>
  <c r="D75" i="3"/>
  <c r="D79" i="3"/>
  <c r="D83" i="3"/>
  <c r="D87" i="3"/>
  <c r="D103" i="3"/>
  <c r="D107" i="3"/>
  <c r="D111" i="3"/>
  <c r="D114" i="3"/>
  <c r="D118" i="3"/>
  <c r="D122" i="3"/>
  <c r="D126" i="3"/>
  <c r="D130" i="3"/>
  <c r="D134" i="3"/>
  <c r="D138" i="3"/>
  <c r="D142" i="3"/>
  <c r="D146" i="3"/>
  <c r="D150" i="3"/>
  <c r="D154" i="3"/>
  <c r="D158" i="3"/>
  <c r="D162" i="3"/>
  <c r="D166" i="3"/>
  <c r="D170" i="3"/>
  <c r="D174" i="3"/>
  <c r="D178" i="3"/>
  <c r="D185" i="3"/>
  <c r="D188" i="3"/>
  <c r="D192" i="3"/>
  <c r="D196" i="3"/>
  <c r="D200" i="3"/>
  <c r="D204" i="3"/>
  <c r="D208" i="3"/>
  <c r="D212" i="3"/>
  <c r="A3" i="5"/>
  <c r="D104" i="3"/>
  <c r="D108" i="3"/>
  <c r="D112" i="3"/>
  <c r="D106" i="3"/>
  <c r="D38" i="3"/>
  <c r="D42" i="3"/>
  <c r="D46" i="3"/>
  <c r="D49" i="3"/>
  <c r="D52" i="3"/>
  <c r="D56" i="3"/>
  <c r="D59" i="3"/>
  <c r="D63" i="3"/>
  <c r="D69" i="3"/>
  <c r="D73" i="3"/>
  <c r="D77" i="3"/>
  <c r="D81" i="3"/>
  <c r="D85" i="3"/>
  <c r="C96" i="3"/>
  <c r="D105" i="3"/>
  <c r="D116" i="3"/>
  <c r="D120" i="3"/>
  <c r="D124" i="3"/>
  <c r="D128" i="3"/>
  <c r="D132" i="3"/>
  <c r="D136" i="3"/>
  <c r="D140" i="3"/>
  <c r="D144" i="3"/>
  <c r="D148" i="3"/>
  <c r="D152" i="3"/>
  <c r="D156" i="3"/>
  <c r="D160" i="3"/>
  <c r="D164" i="3"/>
  <c r="D168" i="3"/>
  <c r="D172" i="3"/>
  <c r="D176" i="3"/>
  <c r="D180" i="3"/>
  <c r="D183" i="3"/>
  <c r="D190" i="3"/>
  <c r="D194" i="3"/>
  <c r="D198" i="3"/>
  <c r="D202" i="3"/>
  <c r="D206" i="3"/>
  <c r="D89" i="3" l="1"/>
  <c r="D84" i="3"/>
  <c r="D76" i="3"/>
  <c r="D68" i="3"/>
  <c r="D62" i="3"/>
  <c r="D55" i="3"/>
  <c r="D50" i="3"/>
  <c r="D45" i="3"/>
  <c r="D40" i="3"/>
  <c r="D35" i="3"/>
  <c r="D31" i="3"/>
  <c r="D27" i="3"/>
  <c r="D23" i="3"/>
  <c r="D19" i="3"/>
  <c r="D15" i="3"/>
  <c r="D11" i="3"/>
  <c r="D90" i="3"/>
  <c r="D82" i="3"/>
  <c r="D74" i="3"/>
  <c r="D66" i="3"/>
  <c r="D60" i="3"/>
  <c r="D53" i="3"/>
  <c r="D48" i="3"/>
  <c r="D44" i="3"/>
  <c r="D39" i="3"/>
  <c r="D34" i="3"/>
  <c r="D30" i="3"/>
  <c r="D26" i="3"/>
  <c r="D22" i="3"/>
  <c r="D18" i="3"/>
  <c r="D14" i="3"/>
  <c r="C10" i="3"/>
  <c r="D10" i="3" s="1"/>
  <c r="D88" i="3"/>
  <c r="D80" i="3"/>
  <c r="D72" i="3"/>
  <c r="D58" i="3"/>
  <c r="D43" i="3"/>
  <c r="D37" i="3"/>
  <c r="D33" i="3"/>
  <c r="D29" i="3"/>
  <c r="D25" i="3"/>
  <c r="D21" i="3"/>
  <c r="D17" i="3"/>
  <c r="D13" i="3"/>
  <c r="D86" i="3"/>
  <c r="D78" i="3"/>
  <c r="D70" i="3"/>
  <c r="D47" i="3"/>
  <c r="D41" i="3"/>
  <c r="D36" i="3"/>
  <c r="D32" i="3"/>
  <c r="D28" i="3"/>
  <c r="D24" i="3"/>
  <c r="D20" i="3"/>
  <c r="D16" i="3"/>
  <c r="D12" i="3"/>
  <c r="D51" i="3"/>
  <c r="D102" i="3"/>
  <c r="D101" i="3"/>
  <c r="C95" i="3"/>
  <c r="C94" i="3" s="1"/>
  <c r="D100" i="3"/>
  <c r="D97" i="3"/>
  <c r="D99" i="3"/>
  <c r="D96" i="3"/>
  <c r="D98" i="3"/>
</calcChain>
</file>

<file path=xl/sharedStrings.xml><?xml version="1.0" encoding="utf-8"?>
<sst xmlns="http://schemas.openxmlformats.org/spreadsheetml/2006/main" count="889" uniqueCount="598">
  <si>
    <t>Concepto</t>
  </si>
  <si>
    <t>Saldo Inicial</t>
  </si>
  <si>
    <t>Saldo Final</t>
  </si>
  <si>
    <t>Inventarios</t>
  </si>
  <si>
    <t>Almacenes</t>
  </si>
  <si>
    <t>Estimación por Pérdida o Deterioro de Activos Circulantes</t>
  </si>
  <si>
    <t>Otros Activos Circulantes</t>
  </si>
  <si>
    <t>Bienes Inmuebles, Infraestructura y Construcciones en Proceso</t>
  </si>
  <si>
    <t>Bienes Muebles</t>
  </si>
  <si>
    <t>Activos Intangibles</t>
  </si>
  <si>
    <t>Activos Diferidos</t>
  </si>
  <si>
    <t>Otros Activos no Circulantes</t>
  </si>
  <si>
    <t>Bajo protesta de decir verdad declaramos que los Estados Financieros y sus notas, son razonablemente correctos y son responsabilidad del emisor.</t>
  </si>
  <si>
    <t>Fideicomiso de Apoyo Operativo al Consejo de Cuenca Lerma Chapala &lt;&lt;FICUENCA&gt;&gt;</t>
  </si>
  <si>
    <t>Ejercicio:</t>
  </si>
  <si>
    <t>Notas de Desglose y Memoria</t>
  </si>
  <si>
    <t>Periodicidad:</t>
  </si>
  <si>
    <t>Trimestral</t>
  </si>
  <si>
    <t>Del 01 de enero al 30 de Septiembre de 2026</t>
  </si>
  <si>
    <t>Corte:</t>
  </si>
  <si>
    <t>(Cifras en Pesos)</t>
  </si>
  <si>
    <t>NOTAS</t>
  </si>
  <si>
    <t>DESCRIPCIÓN</t>
  </si>
  <si>
    <t>I. NOTAS DE DESGLOSE:</t>
  </si>
  <si>
    <t>INFORMACION CONTABLE</t>
  </si>
  <si>
    <t>ACT-01</t>
  </si>
  <si>
    <t>INGRESOS Y OTROS BENEFICIOS</t>
  </si>
  <si>
    <t>ACT-02</t>
  </si>
  <si>
    <t>GASTOS Y OTRAS PERDIDAS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</si>
  <si>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</si>
  <si>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</si>
  <si>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</si>
  <si>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</si>
  <si>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</si>
  <si>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</si>
  <si>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ESF-04</t>
  </si>
  <si>
    <t>BIENES DISPONIBLES PARA SU TRANSFORMACIÓN ESTIMACIONES Y DETERIOROS (INVENTARIOS)</t>
  </si>
  <si>
    <t>ESF-05</t>
  </si>
  <si>
    <t>ALMACENES</t>
  </si>
  <si>
    <t>ESF-06</t>
  </si>
  <si>
    <t>FIDEICOMISOS, MANDATOS Y CONTRATOS ANÁLOGOS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</si>
  <si>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</si>
  <si>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</si>
  <si>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</si>
  <si>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</si>
  <si>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</si>
  <si>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</si>
  <si>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</si>
  <si>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</si>
  <si>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</si>
  <si>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OTROS ACTIVOS</t>
  </si>
  <si>
    <t>ESF-12</t>
  </si>
  <si>
    <t>CUENTAS Y DOCUMENTOS POR PAGAR</t>
  </si>
  <si>
    <t>ESF-13</t>
  </si>
  <si>
    <t>FONDOS Y BIENES DE TERCEROS</t>
  </si>
  <si>
    <t>ESF-14</t>
  </si>
  <si>
    <t>PASIVOS DIFERIDOS</t>
  </si>
  <si>
    <t>ESF-15</t>
  </si>
  <si>
    <t>PROVISIONES</t>
  </si>
  <si>
    <t>ESF-16</t>
  </si>
  <si>
    <t>OTROS PASIVOS</t>
  </si>
  <si>
    <t>VHP-01</t>
  </si>
  <si>
    <t>PATRIMONIO CONTRIBUIDO</t>
  </si>
  <si>
    <t>VHP-02</t>
  </si>
  <si>
    <t>PATRIMONIO GENERADO</t>
  </si>
  <si>
    <t>EFE-01</t>
  </si>
  <si>
    <t>EFECTIVO Y EQUIVALENTES</t>
  </si>
  <si>
    <t>EFE-02</t>
  </si>
  <si>
    <t>ADQ. DE ACT. DE INVERSIÓN EFECTIVAMENTE PAGADAS</t>
  </si>
  <si>
    <t>EFE-03</t>
  </si>
  <si>
    <t>CONCILIACION DE FLUJOS DE EFECTIVO NETOS</t>
  </si>
  <si>
    <t>Conciliacion_Ig</t>
  </si>
  <si>
    <t>CONCILIACIÓN ENTRE LOS INGRESOS PRESUPUESTARIOS Y CONTABLES</t>
  </si>
  <si>
    <t>Conciliacion_Eg</t>
  </si>
  <si>
    <t>CONCILIACIÓN ENTRE LOS EGRESOS PRESUPUESTARIOS Y LOS GASTOS CONTABLES</t>
  </si>
  <si>
    <t>II. DE MEMORIA (DE ORDEN):</t>
  </si>
  <si>
    <t>Memoria</t>
  </si>
  <si>
    <t>CONTABLES</t>
  </si>
  <si>
    <t>PRESUPUESTARIAS</t>
  </si>
  <si>
    <t>INGRESOS</t>
  </si>
  <si>
    <t>EGRESOS</t>
  </si>
  <si>
    <t xml:space="preserve">Ing. Marisol Suárez Correa                 </t>
  </si>
  <si>
    <t>Presidenta del Comité Técnico</t>
  </si>
  <si>
    <t>Juan Lara Centeno</t>
  </si>
  <si>
    <t>Dirección de Control y Seguimiento de Fideicomisos</t>
  </si>
  <si>
    <t>Notas de Desglose Estado de Actividades</t>
  </si>
  <si>
    <t>Notas</t>
  </si>
  <si>
    <t>ACT-01 INGRESOS y OTROS BENEFICIOS</t>
  </si>
  <si>
    <t>Cuenta</t>
  </si>
  <si>
    <t>Nombre de la Cuenta</t>
  </si>
  <si>
    <t>Monto</t>
  </si>
  <si>
    <t>%</t>
  </si>
  <si>
    <t>Explicación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</si>
  <si>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</si>
  <si>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</si>
  <si>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</si>
  <si>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</si>
  <si>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</si>
  <si>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</si>
  <si>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</si>
  <si>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</si>
  <si>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</si>
  <si>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Impuestos no Comprendidos en la Ley de Ingresos Vigente, Causados en Ejercicios Fiscales Anteriores Pendientes de Liquidación o Pago</t>
  </si>
  <si>
    <t>Otros Impuestos</t>
  </si>
  <si>
    <t>Cuotas y Aportaciones de Seguridad Social</t>
  </si>
  <si>
    <t>Aportaciones para Fondos de Vivienda</t>
  </si>
  <si>
    <t>Cuotas para la Seguridad Social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</si>
  <si>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</si>
  <si>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</si>
  <si>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</si>
  <si>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</si>
  <si>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</si>
  <si>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Contribuciones de Mejoras no Comprendidas en la Ley de Ingresos Vigente, Causadas en Ejercicios Fiscales Anteriores Pendientes de Liquidación o Pago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</si>
  <si>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</si>
  <si>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</si>
  <si>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</si>
  <si>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</si>
  <si>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Derechos no Comprendidos en la Ley de Ingresos Vigente, Causados en Ejercicios Fiscales Anteriores Pendientes de Liquidación o Pago</t>
  </si>
  <si>
    <t>Otros Derechos</t>
  </si>
  <si>
    <t>Productos</t>
  </si>
  <si>
    <t>Productos no Comprendidos en la Ley de Ingresos Vigente, Causados en Ejercicios Fiscales Anteriores Pendientes de Liquidación o Pago</t>
  </si>
  <si>
    <t>Aprovechamientos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</si>
  <si>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</si>
  <si>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</si>
  <si>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</si>
  <si>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</si>
  <si>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</si>
  <si>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Aprovechamientos no Comprendidos en la Ley de Ingresos Vigente, Causados en Ejercicios Fiscales Anteriores Pendientes de Liquidación o Pago</t>
  </si>
  <si>
    <t>Accesorios de Aprovechamientos</t>
  </si>
  <si>
    <t>Otros Aprovechamientos</t>
  </si>
  <si>
    <t>Ingresos por Venta de Bienes y Prestación de Servicios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</si>
  <si>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</si>
  <si>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</si>
  <si>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</si>
  <si>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</si>
  <si>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</si>
  <si>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</si>
  <si>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</si>
  <si>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</si>
  <si>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</si>
  <si>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</si>
  <si>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Participaciones</t>
  </si>
  <si>
    <t>Aportaciones</t>
  </si>
  <si>
    <t>Convenios</t>
  </si>
  <si>
    <t>Incentivos derivados de la Colaboración Fiscal</t>
  </si>
  <si>
    <t>Fondos Distintos de Aportaciones</t>
  </si>
  <si>
    <t>Transferencias, Asignaciones, Subsidios y Otras ayudas</t>
  </si>
  <si>
    <t>Transferencias Internas y Asignaciones del Sector Público</t>
  </si>
  <si>
    <t>Subsidios y Subvenciones</t>
  </si>
  <si>
    <t>Pensiones y Jubilaciones</t>
  </si>
  <si>
    <t>Transferencias del Fondo Mexicano del Petróleo para la Estabilización y el Desarrollo</t>
  </si>
  <si>
    <t>OTROS INGRESOS Y BENEFICIOS</t>
  </si>
  <si>
    <t>Ingresos Financieros</t>
  </si>
  <si>
    <t>Intereses Ganados de Títulos, Valores y demás Instrumentos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</si>
  <si>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</si>
  <si>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</si>
  <si>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</si>
  <si>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</si>
  <si>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</si>
  <si>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</si>
  <si>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</si>
  <si>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</si>
  <si>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</si>
  <si>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</si>
  <si>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</si>
  <si>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por Tipo de Cambio a Favor</t>
  </si>
  <si>
    <t>Diferencias de Cotizaciones a Favor en Valores Negociables</t>
  </si>
  <si>
    <t>Resultado por Posición Monetaria</t>
  </si>
  <si>
    <t>Utilidades por Participación Patrimonial</t>
  </si>
  <si>
    <t>Diferencias por Reestructuración de Deuda Pública a Favor</t>
  </si>
  <si>
    <t>ACT-02 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</si>
  <si>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</si>
  <si>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</si>
  <si>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</si>
  <si>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</si>
  <si>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</si>
  <si>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</si>
  <si>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</si>
  <si>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</si>
  <si>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</si>
  <si>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</si>
  <si>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</si>
  <si>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</si>
  <si>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</si>
  <si>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</si>
  <si>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</si>
  <si>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</si>
  <si>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</si>
  <si>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</si>
  <si>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</si>
  <si>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</si>
  <si>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</si>
  <si>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</si>
  <si>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</si>
  <si>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</si>
  <si>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</si>
  <si>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</si>
  <si>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</si>
  <si>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</si>
  <si>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</si>
  <si>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</si>
  <si>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</si>
  <si>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</si>
  <si>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</si>
  <si>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</si>
  <si>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</si>
  <si>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</si>
  <si>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</si>
  <si>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</si>
  <si>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</si>
  <si>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</si>
  <si>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</si>
  <si>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</si>
  <si>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</si>
  <si>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</si>
  <si>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</si>
  <si>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</si>
  <si>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</si>
  <si>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</si>
  <si>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</si>
  <si>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</si>
  <si>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</si>
  <si>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</si>
  <si>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</si>
  <si>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</si>
  <si>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</si>
  <si>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</si>
  <si>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</si>
  <si>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</si>
  <si>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</si>
  <si>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</si>
  <si>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</si>
  <si>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</si>
  <si>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</si>
  <si>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</si>
  <si>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</si>
  <si>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</si>
  <si>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</si>
  <si>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</si>
  <si>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</si>
  <si>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</si>
  <si>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</si>
  <si>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</si>
  <si>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</si>
  <si>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</si>
  <si>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</si>
  <si>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</si>
  <si>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</si>
  <si>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</si>
  <si>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</si>
  <si>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</si>
  <si>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</si>
  <si>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</si>
  <si>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</si>
  <si>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</si>
  <si>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</si>
  <si>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</si>
  <si>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</si>
  <si>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</si>
  <si>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</si>
  <si>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Disminución de Bienes por pérdida, obsolescencia y deterioro</t>
  </si>
  <si>
    <t>Provisiones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</si>
  <si>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</si>
  <si>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</si>
  <si>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</si>
  <si>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</si>
  <si>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</si>
  <si>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</si>
  <si>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</si>
  <si>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</si>
  <si>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</si>
  <si>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</si>
  <si>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</si>
  <si>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</si>
  <si>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</t>
  </si>
  <si>
    <t>Diferencias de Cotizaciones Negativas en Valores Negociables</t>
  </si>
  <si>
    <t>Pérdidas por Participación Patrimonial</t>
  </si>
  <si>
    <t>Diferencias por Reestructuración de Deuda Pública Negativas</t>
  </si>
  <si>
    <t>Otros Gastos Varios</t>
  </si>
  <si>
    <t>INVERSIÓN PÚBLICA</t>
  </si>
  <si>
    <t>Inversión Pública no Capitalizable</t>
  </si>
  <si>
    <t>Construcción en Bienes no Capitalizable</t>
  </si>
  <si>
    <t>Ing. Marisol Suárez Correa</t>
  </si>
  <si>
    <t>Notas de Desglose Estado de Situación Financiera</t>
  </si>
  <si>
    <t>ESF-01 FONDOS CON AFECTACIÓN ESPECÍFICA E INVERSIONES FINANCIERAS</t>
  </si>
  <si>
    <t>Tipo</t>
  </si>
  <si>
    <t>Inversiones Temporales (Hasta 3 meses)</t>
  </si>
  <si>
    <t>Fondos con Afectación Específica</t>
  </si>
  <si>
    <t>Inversiones Financieras de Corto Plazo</t>
  </si>
  <si>
    <t>ESF-02 CONTRIBUCIONES POR RECUPERAR</t>
  </si>
  <si>
    <t>Factibilidad de Cobro</t>
  </si>
  <si>
    <t>Cuentas por Cobrar a Corto Plazo</t>
  </si>
  <si>
    <t>SIN INFORMACION QUE REVELAR</t>
  </si>
  <si>
    <t>Ingresos por Recuperar a Corto Plazo</t>
  </si>
  <si>
    <t>ESF-03 CONTRIBUCIONES POR RECUPERAR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</si>
  <si>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</si>
  <si>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</si>
  <si>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</si>
  <si>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</si>
  <si>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</si>
  <si>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</si>
  <si>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</si>
  <si>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Préstamos Otorgados a Corto Plazo</t>
  </si>
  <si>
    <t>Otros Derechos a Recibir Efectivo o Equivalentes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</si>
  <si>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</si>
  <si>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</si>
  <si>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</si>
  <si>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</si>
  <si>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</si>
  <si>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ESF-04 BIENES DISPONIBLES PARA SU TRANSFORMACIÓN ESTIMACIONES Y DETERIOROS (INVENTARIOS)</t>
  </si>
  <si>
    <t>Sistema de Costeo</t>
  </si>
  <si>
    <t>Método de Valuación</t>
  </si>
  <si>
    <t>Impacto de Información Financiera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</si>
  <si>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</si>
  <si>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</si>
  <si>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</si>
  <si>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</si>
  <si>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</si>
  <si>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</si>
  <si>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Conveniencia de Aplicación</t>
  </si>
  <si>
    <t>Almacén de Materiales y Suministros de Consumo</t>
  </si>
  <si>
    <t>ESF-06 FIDEICOMISOS, MANDATOS Y CONTRATOS ANÁLOGOS</t>
  </si>
  <si>
    <t>Fideicomisos, Mandatos y Contratos Análogos</t>
  </si>
  <si>
    <t>ESF-07 PARTICIPACIONES Y APORTACIONES DE CAPITAL</t>
  </si>
  <si>
    <t>Inversiones a Largo Plazo</t>
  </si>
  <si>
    <t>Títulos y Valores a Largo Plazo</t>
  </si>
  <si>
    <t>Participaciones y Aportaciones de Capital</t>
  </si>
  <si>
    <t>ESF-08 BIENES MUEBLES E INMUEBLES</t>
  </si>
  <si>
    <t>Dep. Gasto</t>
  </si>
  <si>
    <t>Dep. Acumulada</t>
  </si>
  <si>
    <t>Método de depreciación</t>
  </si>
  <si>
    <t>Tasas determinada</t>
  </si>
  <si>
    <t>Criterios</t>
  </si>
  <si>
    <t>Estado del bien</t>
  </si>
  <si>
    <t>Características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</si>
  <si>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</si>
  <si>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</si>
  <si>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</si>
  <si>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</si>
  <si>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</si>
  <si>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</si>
  <si>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</si>
  <si>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Mobiliario y Equipo de Administración</t>
  </si>
  <si>
    <t>VIDA UTIL ESTIMADA</t>
  </si>
  <si>
    <t>33.3% ANUAL</t>
  </si>
  <si>
    <t>GUIA DE VIDA UTIL ESTIMADA Y PORCENTAJES DE DEPRECIACION  PUBLICADAS EN EL DOF EL 15 DE AGOSTO DE 2012</t>
  </si>
  <si>
    <t>Mobiliario y Equipo Educacional y Recreativo</t>
  </si>
  <si>
    <t>Equipo e Instrumental Médico y de Laboratorio</t>
  </si>
  <si>
    <t>Vehículos y Equipo de Transporte</t>
  </si>
  <si>
    <t>5% ANUAL</t>
  </si>
  <si>
    <t>Equipo de Defensa y Seguridad</t>
  </si>
  <si>
    <t>Maquinaria, Otros Equipos y Herramientas</t>
  </si>
  <si>
    <t>10% ANUAL</t>
  </si>
  <si>
    <t>Colecciones, Obras de Arte y Objetos Valiosos</t>
  </si>
  <si>
    <t>Activos Biológicos</t>
  </si>
  <si>
    <t>ESF-09 INTANGIBLES Y DIFERIDOS</t>
  </si>
  <si>
    <t>Amort. Gasto</t>
  </si>
  <si>
    <t>Amort. Acum</t>
  </si>
  <si>
    <t>Métodos aplicados</t>
  </si>
  <si>
    <t>Tasas Aplicada</t>
  </si>
  <si>
    <t>Software</t>
  </si>
  <si>
    <t>Patentes, Marcas y Derechos</t>
  </si>
  <si>
    <t>Concesiones y Franquicias</t>
  </si>
  <si>
    <t>Licencias</t>
  </si>
  <si>
    <t>Otros Activos Intangibles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</si>
  <si>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</si>
  <si>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</si>
  <si>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</si>
  <si>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</si>
  <si>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</si>
  <si>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</si>
  <si>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ESF-10 ESTIMACIONES Y DETERIOROS</t>
  </si>
  <si>
    <t>Estimaciones para Cuentas Incobrables por Derechos a Recibir Efectivo o Equivalentes</t>
  </si>
  <si>
    <t>Estimación por Deterioro de Inventarios</t>
  </si>
  <si>
    <t>ESF-11 OTROS ACTIVOS</t>
  </si>
  <si>
    <t>Valores en Garantía</t>
  </si>
  <si>
    <t>Bienes en Garantía (excluye depósitos de fondos)</t>
  </si>
  <si>
    <t>Bienes derivados de embargos, decomisos, aseguramientos y dación en pago</t>
  </si>
  <si>
    <t>Adquisición con Fondos de Terceros</t>
  </si>
  <si>
    <t>Bienes en Concesión</t>
  </si>
  <si>
    <t>Bienes en Arrendamiento Financiero</t>
  </si>
  <si>
    <t>Bienes en Comodato</t>
  </si>
  <si>
    <t>ESF-12 CUENTAS Y DOCUMENTOS POR PAGAR</t>
  </si>
  <si>
    <t>Más 365 Días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</si>
  <si>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</si>
  <si>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</si>
  <si>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</si>
  <si>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</si>
  <si>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</si>
  <si>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</si>
  <si>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</si>
  <si>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</si>
  <si>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</si>
  <si>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</si>
  <si>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</si>
  <si>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</si>
  <si>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</si>
  <si>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</si>
  <si>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ESF-13 FONDOS Y BIENES DE TERCEROS</t>
  </si>
  <si>
    <t>Naturaleza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</si>
  <si>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</si>
  <si>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</si>
  <si>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</si>
  <si>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</si>
  <si>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</si>
  <si>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</si>
  <si>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</si>
  <si>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</si>
  <si>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</si>
  <si>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</si>
  <si>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</si>
  <si>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</si>
  <si>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</si>
  <si>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</si>
  <si>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ESF-14 PASIVOS DIFERIDOS</t>
  </si>
  <si>
    <t>Pasivos Diferidos a Corto Plazo</t>
  </si>
  <si>
    <t>Ingresos Cobrados por Adelantado a Corto Plazo</t>
  </si>
  <si>
    <t>Intereses Cobrados por Adelantado a Corto Plazo</t>
  </si>
  <si>
    <t>Otros Pasivos Diferidos a Corto Plazo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</si>
  <si>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</si>
  <si>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</si>
  <si>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</si>
  <si>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</si>
  <si>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ESF-15 PROVISIONES</t>
  </si>
  <si>
    <t>Provisiones a Corto Plazo</t>
  </si>
  <si>
    <t>Provisión para Demandas y Juicios a Corto Plazo</t>
  </si>
  <si>
    <t>Provisión para contingencias a Corto Plazo</t>
  </si>
  <si>
    <t>Otras Provisiones a Corto Plazo</t>
  </si>
  <si>
    <t>Provisiones a Largo Plazo</t>
  </si>
  <si>
    <t>Provisión para Demandas y Juicios a Largo Plazo</t>
  </si>
  <si>
    <t>Provisión para Pensiones a Largo Plazo</t>
  </si>
  <si>
    <t>Provisión para Contingencias a Largo Plazo</t>
  </si>
  <si>
    <t>Otras Provisiones a Largo Plazo</t>
  </si>
  <si>
    <t>ESF-16 OTROS PASIVOS</t>
  </si>
  <si>
    <t>Otros Pasivos a Corto Plazo</t>
  </si>
  <si>
    <t>Ingresos por Clasificar</t>
  </si>
  <si>
    <t>Recaudación por Participar</t>
  </si>
  <si>
    <t>Otros Pasivos Circulantes</t>
  </si>
  <si>
    <t>Notas de Desglose Estado de Variación en la Hacienda Pública</t>
  </si>
  <si>
    <t>VHP-01 PATRIMONIO CONTRIBUIDO</t>
  </si>
  <si>
    <t>Donaciones de Capital</t>
  </si>
  <si>
    <t>Actualización de la Hacienda Pública/Patrimonio</t>
  </si>
  <si>
    <t>VHP-02 PATRIMONIO GENERADO</t>
  </si>
  <si>
    <t>Procedencia</t>
  </si>
  <si>
    <t>Resultado del Ejercicio (Ahorro/Desahorro)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</si>
  <si>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</si>
  <si>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</si>
  <si>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</si>
  <si>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</si>
  <si>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</si>
  <si>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</si>
  <si>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</si>
  <si>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</si>
  <si>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</si>
  <si>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</si>
  <si>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</si>
  <si>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</si>
  <si>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</si>
  <si>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Cambios en Estimaciones Contables</t>
  </si>
  <si>
    <t>Notas de Desglose Estado de Flujos de Efectivo</t>
  </si>
  <si>
    <t>EFE-01 EFECTIVO Y EQUIVALENTES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</si>
  <si>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</si>
  <si>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</si>
  <si>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</si>
  <si>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</si>
  <si>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</si>
  <si>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Total de Efectivo y Equivalentes</t>
  </si>
  <si>
    <t>EFE-02 ADQ. DE ACT. DE INVERSIÓN EFECTIVAMENTE PAGADAS</t>
  </si>
  <si>
    <t>Total de Aplicación de efectivo por Actividades de Inversión</t>
  </si>
  <si>
    <t>EFE-03 CONCILIACION DE FLUJOS DE EFECTIVO NETOS</t>
  </si>
  <si>
    <t>(+) Movimientos de partidas (o rubros) que no afectan al efectivo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</si>
  <si>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</si>
  <si>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</si>
  <si>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</si>
  <si>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</si>
  <si>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</si>
  <si>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Diferencias por Tipo de Cambio Negativas en Efectivo y Equivalentes</t>
  </si>
  <si>
    <t>Incremento en Cuentas por Pagar de Operación</t>
  </si>
  <si>
    <t>Provisiones capítulo 1000</t>
  </si>
  <si>
    <t>Provisiones capítulo 2000</t>
  </si>
  <si>
    <t>Provisiones capítulo 3000</t>
  </si>
  <si>
    <t>Provisiones capítulo 4000</t>
  </si>
  <si>
    <t>Provisiones capítulo 8000</t>
  </si>
  <si>
    <t>(-) Movimientos de partidas (o rubros) que afectan al efectivo</t>
  </si>
  <si>
    <t>Incremento en Cuentas por Cobrar de Operación</t>
  </si>
  <si>
    <t>Ingresos por recuperar CRI 10</t>
  </si>
  <si>
    <t>Ingresos por recuperar CRI 20</t>
  </si>
  <si>
    <t>Ingresos por recuperar CRI 30</t>
  </si>
  <si>
    <t>Ingresos por recuperar CRI 40</t>
  </si>
  <si>
    <t>Ingresos por recuperar CRI 50</t>
  </si>
  <si>
    <t>Ingresos por recuperar CRI 60</t>
  </si>
  <si>
    <t>Cuentas por cobrar CRI 70</t>
  </si>
  <si>
    <t>Cuentas por cobrar CRI 80</t>
  </si>
  <si>
    <t>Cuentas por cobrar CRI 90</t>
  </si>
  <si>
    <t>Enajenaciones</t>
  </si>
  <si>
    <t>= Flujos de Efectivo Netos de las Actividades de Operación</t>
  </si>
  <si>
    <t>Conciliación entre los Ingresos Presupuestarios y Contables</t>
  </si>
  <si>
    <t>(Cifras en pesos)</t>
  </si>
  <si>
    <t>1. Total de Ingresos Presupuestarios</t>
  </si>
  <si>
    <t>2. Más Ingresos Contables No Presupuestarios</t>
  </si>
  <si>
    <t>2.1</t>
  </si>
  <si>
    <t>2.2</t>
  </si>
  <si>
    <t>Incremento por Variación de inventarios</t>
  </si>
  <si>
    <t>2.3</t>
  </si>
  <si>
    <t>2.4</t>
  </si>
  <si>
    <t>2.5</t>
  </si>
  <si>
    <t>2.6</t>
  </si>
  <si>
    <t>Otros Ingresos Contables No Presupuestarios</t>
  </si>
  <si>
    <t>3. Menos Ingresos Presupuestarios No Contables</t>
  </si>
  <si>
    <t>Aprovechamientos Patrimoniales</t>
  </si>
  <si>
    <t>Ingresos Derivados de Financiamientos</t>
  </si>
  <si>
    <t>Otros Ingresos Presupuestarios No Contables</t>
  </si>
  <si>
    <t>4. Total de Ingresos Contables</t>
  </si>
  <si>
    <t>Conciliación entre los Egresos Presupuestarios y los Gastos Contables</t>
  </si>
  <si>
    <t>1. Total de Egresos Presupuestarios</t>
  </si>
  <si>
    <t>2. Menos Egresos Presupuestarios No Contables</t>
  </si>
  <si>
    <t>2.10</t>
  </si>
  <si>
    <t>Bienes Inmuebles</t>
  </si>
  <si>
    <t>2.11</t>
  </si>
  <si>
    <t>2.12</t>
  </si>
  <si>
    <t>Obra Pública en Bienes de Dominio Público</t>
  </si>
  <si>
    <t>2.13</t>
  </si>
  <si>
    <t>Obra Pública en Bienes Propios</t>
  </si>
  <si>
    <t>2.14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</si>
  <si>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</si>
  <si>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</si>
  <si>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</si>
  <si>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</si>
  <si>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</si>
  <si>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</si>
  <si>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</si>
  <si>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</si>
  <si>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</si>
  <si>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</si>
  <si>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</si>
  <si>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</si>
  <si>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</si>
  <si>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</si>
  <si>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</si>
  <si>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</si>
  <si>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</si>
  <si>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</si>
  <si>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</si>
  <si>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</si>
  <si>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3.5</t>
  </si>
  <si>
    <t>3.6</t>
  </si>
  <si>
    <t>Materiales y Suministros (consumos)</t>
  </si>
  <si>
    <t>3.7</t>
  </si>
  <si>
    <t>Otros Gastos Contables No Presupuestarios</t>
  </si>
  <si>
    <t>4. Total de Gastos Contables</t>
  </si>
  <si>
    <t>Notas de Memoria</t>
  </si>
  <si>
    <t>Cargos del Período</t>
  </si>
  <si>
    <t>Abonos del Período</t>
  </si>
  <si>
    <t>Valores en Custodia</t>
  </si>
  <si>
    <t>Tasa</t>
  </si>
  <si>
    <t>Vencimiento</t>
  </si>
  <si>
    <t>Tipo de Contrato</t>
  </si>
  <si>
    <t>CUENTAS DE ORDEN CONTABLES</t>
  </si>
  <si>
    <t>Custodia de Valores</t>
  </si>
  <si>
    <t>Instrumentos de Crédito Prestados a Formadores de Mercado</t>
  </si>
  <si>
    <t>Préstamo de Instrumentos de Crédito a Formadores de Mercado y su Garantía</t>
  </si>
  <si>
    <t>Instrumentos de Crédito Recibidos en Garantía de los Formadores de Mercado</t>
  </si>
  <si>
    <t>Garantía de Créditos Recibidos de los Formadores de Mercado</t>
  </si>
  <si>
    <t>Autorización para la Emisión de Bonos, Títulos y Valores de la Deuda Pública Interna</t>
  </si>
  <si>
    <t>Autorización para la Emisión de Bonos, Títulos y Valores de la Deuda Pública Externa</t>
  </si>
  <si>
    <t>Emisiones Autorizadas de la Deuda Pública Interna y Externa</t>
  </si>
  <si>
    <t>Suscripción de Contratos de Préstamos y Otras Obligaciones de la Deuda Pública Interna</t>
  </si>
  <si>
    <t>Suscripción de Contratos de Préstamos y Otras Obligaciones de la Deuda Pública Externa</t>
  </si>
  <si>
    <t>Contratos de Préstamos y Otras Obligaciones de la Deuda Pública Interna y Externa</t>
  </si>
  <si>
    <t>Avales Autorizados</t>
  </si>
  <si>
    <t>Avales Firmados</t>
  </si>
  <si>
    <t>Fianzas y Garantías Recibidas por Deudas a Cobrar</t>
  </si>
  <si>
    <t>Fianzas y Garantías Recibidas</t>
  </si>
  <si>
    <t>Fianzas Otorgadas para Respaldar Obligaciones no Fiscales del Gobierno</t>
  </si>
  <si>
    <t>Fianzas Otorgadas del Gobierno para Respaldar Obligaciones no Fiscales</t>
  </si>
  <si>
    <t>Demandas Judiciales en Proceso de Resolución</t>
  </si>
  <si>
    <t>Resolución de Demandas en Proceso Judicial</t>
  </si>
  <si>
    <t>Contratos para Inversión Mediante Proyectos para Prestación de Servicios (PPS) y Similares</t>
  </si>
  <si>
    <t>Inversión Pública Contratada Mediante Proyectos para Prestación de Servicios (PPS) y Similares</t>
  </si>
  <si>
    <t>Bienes Bajo Contrato en Concesión</t>
  </si>
  <si>
    <t>Contrato de Concesión por Bienes</t>
  </si>
  <si>
    <t>Bienes Bajo Contrato en Comodato</t>
  </si>
  <si>
    <t>Contrato de Comodato por Bienes</t>
  </si>
  <si>
    <t>CUENTAS DE ORDEN PRESUPUESTARIO</t>
  </si>
  <si>
    <t>Cuentas de Orden Presupuestarias de Ingresos</t>
  </si>
  <si>
    <t>Ley de Ingresos Estimada</t>
  </si>
  <si>
    <t>Ley de Ingresos por Ejecutar</t>
  </si>
  <si>
    <t>Modificaciones a la Ley de Ingresos Estimada</t>
  </si>
  <si>
    <t>Ley de Ingresos Devengada</t>
  </si>
  <si>
    <t>Ley de Ingresos Recaudada</t>
  </si>
  <si>
    <t>Cuentas de Orden Presupuestarias de Egresos</t>
  </si>
  <si>
    <t>Presupuesto de Egresos Aprobado</t>
  </si>
  <si>
    <t>Presupuesto de Egresos por Ejercer</t>
  </si>
  <si>
    <t>Modificaciones al Presupuesto de Egresos Aprobado</t>
  </si>
  <si>
    <t>Presupuesto de Egresos Comprometido</t>
  </si>
  <si>
    <t>Presupuesto de Egresos Devengado</t>
  </si>
  <si>
    <t>Presupuesto de Egresos Ejercido</t>
  </si>
  <si>
    <t>Presupuesto de Egresos Pagado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</si>
</sst>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(* #,##0.00_);_(* \(#,##0.00\);_(* &quot;-&quot;??_);_(@_)"/>
  </numFmts>
  <fonts count="18">
    <font>
      <sz val="8"/>
      <color theme="1"/>
      <name val="Arial"/>
      <charset val="134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u/>
      <sz val="8"/>
      <color theme="10"/>
      <name val="Arial"/>
      <family val="2"/>
    </font>
    <font>
      <u/>
      <sz val="8"/>
      <color theme="10"/>
      <name val="Calibri"/>
      <family val="2"/>
    </font>
    <font>
      <b/>
      <sz val="10"/>
      <color rgb="FF000000"/>
      <name val="Arial"/>
      <family val="2"/>
    </font>
    <font>
      <sz val="10"/>
      <name val="Calibri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rgb="FF2B956F"/>
      <name val="Arial"/>
      <family val="2"/>
    </font>
    <font>
      <sz val="10"/>
      <color rgb="FF000000"/>
      <name val="Arial"/>
      <family val="2"/>
    </font>
    <font>
      <b/>
      <sz val="10"/>
      <color rgb="FFFFFFFF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FF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BFBFBF"/>
        <bgColor rgb="FFBFBFBF"/>
      </patternFill>
    </fill>
    <fill>
      <patternFill patternType="solid">
        <fgColor theme="0" tint="-0.249977111117893"/>
        <bgColor rgb="FFBFBFBF"/>
      </patternFill>
    </fill>
    <fill>
      <patternFill patternType="solid">
        <fgColor rgb="FFEDE7E7"/>
        <bgColor rgb="FFEDE7E7"/>
      </patternFill>
    </fill>
    <fill>
      <patternFill patternType="solid">
        <fgColor rgb="FF471306"/>
        <bgColor rgb="FF471306"/>
      </patternFill>
    </fill>
    <fill>
      <patternFill patternType="solid">
        <fgColor rgb="FFA5A5A5"/>
        <bgColor rgb="FFA5A5A5"/>
      </patternFill>
    </fill>
    <fill>
      <patternFill patternType="solid">
        <fgColor rgb="FF471406"/>
        <bgColor rgb="FF471406"/>
      </patternFill>
    </fill>
    <fill>
      <patternFill patternType="solid">
        <fgColor rgb="FFFFFF00"/>
        <bgColor indexed="64"/>
      </patternFill>
    </fill>
    <fill>
      <patternFill patternType="solid">
        <fgColor rgb="FFD9D9D9"/>
        <bgColor rgb="FFD9D9D9"/>
      </patternFill>
    </fill>
  </fills>
  <borders count="2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0">
    <xf numFmtId="0" fontId="0" fillId="0" borderId="0"/>
    <xf numFmtId="43" fontId="4" fillId="0" borderId="0" applyFont="0" applyFill="0" applyBorder="0" applyAlignment="0" applyProtection="0"/>
    <xf numFmtId="0" fontId="2" fillId="0" borderId="0"/>
    <xf numFmtId="164" fontId="4" fillId="0" borderId="0" applyFont="0" applyFill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65">
    <xf numFmtId="0" fontId="0" fillId="0" borderId="0" xfId="0"/>
    <xf numFmtId="0" fontId="5" fillId="2" borderId="3" xfId="0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center" vertical="center"/>
    </xf>
    <xf numFmtId="0" fontId="6" fillId="0" borderId="0" xfId="0" applyFont="1"/>
    <xf numFmtId="0" fontId="5" fillId="2" borderId="0" xfId="0" applyFont="1" applyFill="1" applyAlignment="1">
      <alignment horizontal="right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4" fillId="0" borderId="6" xfId="0" applyFont="1" applyBorder="1"/>
    <xf numFmtId="0" fontId="5" fillId="0" borderId="0" xfId="0" applyFont="1" applyAlignment="1">
      <alignment horizontal="left"/>
    </xf>
    <xf numFmtId="0" fontId="7" fillId="0" borderId="5" xfId="0" applyFont="1" applyBorder="1" applyAlignment="1">
      <alignment horizontal="center"/>
    </xf>
    <xf numFmtId="0" fontId="6" fillId="0" borderId="6" xfId="0" applyFont="1" applyBorder="1"/>
    <xf numFmtId="0" fontId="4" fillId="0" borderId="5" xfId="0" applyFont="1" applyBorder="1"/>
    <xf numFmtId="0" fontId="7" fillId="0" borderId="0" xfId="0" applyFont="1"/>
    <xf numFmtId="0" fontId="8" fillId="0" borderId="0" xfId="0" applyFont="1" applyAlignment="1">
      <alignment horizontal="left" indent="1"/>
    </xf>
    <xf numFmtId="0" fontId="5" fillId="0" borderId="7" xfId="0" applyFont="1" applyBorder="1" applyAlignment="1">
      <alignment horizontal="center"/>
    </xf>
    <xf numFmtId="0" fontId="4" fillId="0" borderId="8" xfId="0" applyFont="1" applyBorder="1"/>
    <xf numFmtId="0" fontId="6" fillId="0" borderId="8" xfId="0" applyFont="1" applyBorder="1"/>
    <xf numFmtId="0" fontId="6" fillId="0" borderId="9" xfId="0" applyFont="1" applyBorder="1"/>
    <xf numFmtId="0" fontId="3" fillId="0" borderId="1" xfId="4" applyFont="1" applyBorder="1" applyAlignment="1" applyProtection="1">
      <alignment horizontal="center" vertical="top" wrapText="1"/>
      <protection locked="0"/>
    </xf>
    <xf numFmtId="0" fontId="3" fillId="0" borderId="0" xfId="4" applyFont="1" applyAlignment="1" applyProtection="1">
      <alignment horizontal="center"/>
      <protection locked="0"/>
    </xf>
    <xf numFmtId="0" fontId="2" fillId="0" borderId="0" xfId="5" applyFont="1" applyProtection="1">
      <protection locked="0"/>
    </xf>
    <xf numFmtId="10" fontId="9" fillId="2" borderId="0" xfId="0" applyNumberFormat="1" applyFont="1" applyFill="1" applyAlignment="1">
      <alignment horizontal="right" vertical="center"/>
    </xf>
    <xf numFmtId="0" fontId="11" fillId="2" borderId="0" xfId="0" applyFont="1" applyFill="1" applyAlignment="1">
      <alignment horizontal="center" vertical="center"/>
    </xf>
    <xf numFmtId="0" fontId="12" fillId="0" borderId="0" xfId="0" applyFont="1" applyAlignment="1">
      <alignment vertical="center"/>
    </xf>
    <xf numFmtId="0" fontId="9" fillId="2" borderId="0" xfId="0" applyFont="1" applyFill="1" applyAlignment="1">
      <alignment vertical="center"/>
    </xf>
    <xf numFmtId="0" fontId="14" fillId="0" borderId="0" xfId="0" applyFont="1" applyAlignment="1">
      <alignment vertical="center"/>
    </xf>
    <xf numFmtId="10" fontId="14" fillId="0" borderId="0" xfId="0" applyNumberFormat="1" applyFont="1" applyAlignment="1">
      <alignment vertical="center"/>
    </xf>
    <xf numFmtId="0" fontId="15" fillId="6" borderId="0" xfId="0" applyFont="1" applyFill="1" applyAlignment="1">
      <alignment vertical="center"/>
    </xf>
    <xf numFmtId="0" fontId="15" fillId="6" borderId="0" xfId="0" applyFont="1" applyFill="1" applyAlignment="1">
      <alignment horizontal="center" vertical="center"/>
    </xf>
    <xf numFmtId="10" fontId="15" fillId="6" borderId="0" xfId="0" applyNumberFormat="1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3" fontId="3" fillId="0" borderId="0" xfId="0" applyNumberFormat="1" applyFont="1" applyAlignment="1">
      <alignment vertical="center"/>
    </xf>
    <xf numFmtId="10" fontId="3" fillId="0" borderId="0" xfId="5" applyNumberFormat="1" applyFont="1" applyAlignment="1">
      <alignment horizontal="center"/>
    </xf>
    <xf numFmtId="3" fontId="11" fillId="0" borderId="0" xfId="5" applyNumberFormat="1" applyFont="1"/>
    <xf numFmtId="3" fontId="11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0" fontId="3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3" fontId="3" fillId="0" borderId="0" xfId="5" applyNumberFormat="1" applyFont="1"/>
    <xf numFmtId="3" fontId="3" fillId="0" borderId="0" xfId="6" applyNumberFormat="1" applyFont="1"/>
    <xf numFmtId="3" fontId="3" fillId="0" borderId="0" xfId="7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12" fillId="0" borderId="0" xfId="5" applyFont="1"/>
    <xf numFmtId="0" fontId="9" fillId="2" borderId="0" xfId="0" applyFont="1" applyFill="1" applyAlignment="1">
      <alignment horizontal="right" vertical="center"/>
    </xf>
    <xf numFmtId="0" fontId="11" fillId="2" borderId="0" xfId="0" applyFont="1" applyFill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3" fontId="14" fillId="0" borderId="0" xfId="7" applyNumberFormat="1" applyFont="1" applyAlignment="1">
      <alignment vertical="center"/>
    </xf>
    <xf numFmtId="3" fontId="14" fillId="0" borderId="0" xfId="0" applyNumberFormat="1" applyFont="1" applyAlignment="1">
      <alignment vertical="center"/>
    </xf>
    <xf numFmtId="4" fontId="14" fillId="0" borderId="0" xfId="5" applyNumberFormat="1" applyFont="1" applyAlignment="1">
      <alignment horizontal="center"/>
    </xf>
    <xf numFmtId="0" fontId="9" fillId="0" borderId="0" xfId="0" applyFont="1" applyAlignment="1">
      <alignment horizontal="center" vertical="center"/>
    </xf>
    <xf numFmtId="3" fontId="9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5" fillId="6" borderId="0" xfId="0" applyFont="1" applyFill="1" applyAlignment="1">
      <alignment horizontal="center" vertical="center" wrapText="1"/>
    </xf>
    <xf numFmtId="3" fontId="14" fillId="7" borderId="0" xfId="0" applyNumberFormat="1" applyFont="1" applyFill="1" applyAlignment="1">
      <alignment vertical="center"/>
    </xf>
    <xf numFmtId="4" fontId="14" fillId="0" borderId="0" xfId="0" applyNumberFormat="1" applyFont="1" applyAlignment="1">
      <alignment vertical="center"/>
    </xf>
    <xf numFmtId="3" fontId="14" fillId="0" borderId="0" xfId="5" applyNumberFormat="1" applyFont="1"/>
    <xf numFmtId="4" fontId="9" fillId="0" borderId="0" xfId="0" applyNumberFormat="1" applyFont="1" applyAlignment="1">
      <alignment vertical="center"/>
    </xf>
    <xf numFmtId="0" fontId="14" fillId="0" borderId="0" xfId="8" applyFont="1"/>
    <xf numFmtId="0" fontId="14" fillId="0" borderId="0" xfId="8" applyFont="1" applyAlignment="1">
      <alignment horizontal="justify" vertical="distributed"/>
    </xf>
    <xf numFmtId="3" fontId="9" fillId="0" borderId="0" xfId="7" applyNumberFormat="1" applyFont="1" applyAlignment="1">
      <alignment vertical="center"/>
    </xf>
    <xf numFmtId="0" fontId="15" fillId="8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14" fillId="0" borderId="0" xfId="0" applyFont="1" applyAlignment="1">
      <alignment horizontal="left" vertical="center"/>
    </xf>
    <xf numFmtId="0" fontId="9" fillId="0" borderId="0" xfId="0" quotePrefix="1" applyFont="1" applyAlignment="1">
      <alignment horizontal="left" vertical="center"/>
    </xf>
    <xf numFmtId="4" fontId="17" fillId="0" borderId="0" xfId="6" applyNumberFormat="1" applyFont="1"/>
    <xf numFmtId="0" fontId="12" fillId="0" borderId="0" xfId="0" applyFont="1"/>
    <xf numFmtId="0" fontId="11" fillId="2" borderId="12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vertical="center"/>
    </xf>
    <xf numFmtId="3" fontId="9" fillId="2" borderId="12" xfId="7" applyNumberFormat="1" applyFont="1" applyFill="1" applyBorder="1" applyAlignment="1">
      <alignment horizontal="right" vertical="center" wrapText="1"/>
    </xf>
    <xf numFmtId="0" fontId="3" fillId="0" borderId="0" xfId="0" applyFont="1"/>
    <xf numFmtId="0" fontId="9" fillId="0" borderId="13" xfId="0" applyFont="1" applyBorder="1" applyAlignment="1">
      <alignment vertical="center"/>
    </xf>
    <xf numFmtId="0" fontId="9" fillId="0" borderId="13" xfId="0" applyFont="1" applyBorder="1" applyAlignment="1">
      <alignment horizontal="right" vertical="center"/>
    </xf>
    <xf numFmtId="0" fontId="9" fillId="0" borderId="10" xfId="0" applyFont="1" applyBorder="1" applyAlignment="1">
      <alignment vertical="center"/>
    </xf>
    <xf numFmtId="3" fontId="9" fillId="0" borderId="12" xfId="0" applyNumberFormat="1" applyFont="1" applyBorder="1" applyAlignment="1">
      <alignment horizontal="right" vertical="center" wrapText="1"/>
    </xf>
    <xf numFmtId="0" fontId="3" fillId="0" borderId="10" xfId="0" applyFont="1" applyBorder="1" applyAlignment="1">
      <alignment vertical="center"/>
    </xf>
    <xf numFmtId="0" fontId="3" fillId="0" borderId="13" xfId="0" applyFont="1" applyBorder="1" applyAlignment="1">
      <alignment horizontal="left" vertical="center"/>
    </xf>
    <xf numFmtId="3" fontId="14" fillId="0" borderId="12" xfId="0" applyNumberFormat="1" applyFont="1" applyBorder="1" applyAlignment="1">
      <alignment horizontal="right" vertical="center" wrapText="1"/>
    </xf>
    <xf numFmtId="0" fontId="3" fillId="0" borderId="10" xfId="0" applyFont="1" applyBorder="1"/>
    <xf numFmtId="0" fontId="14" fillId="0" borderId="11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left" vertical="center"/>
    </xf>
    <xf numFmtId="0" fontId="14" fillId="0" borderId="13" xfId="0" applyFont="1" applyBorder="1" applyAlignment="1">
      <alignment horizontal="left" vertical="center"/>
    </xf>
    <xf numFmtId="0" fontId="14" fillId="0" borderId="13" xfId="0" applyFont="1" applyBorder="1" applyAlignment="1">
      <alignment horizontal="left" vertical="center" wrapText="1"/>
    </xf>
    <xf numFmtId="3" fontId="14" fillId="0" borderId="13" xfId="0" applyNumberFormat="1" applyFont="1" applyBorder="1" applyAlignment="1">
      <alignment horizontal="right" vertical="center" wrapText="1"/>
    </xf>
    <xf numFmtId="0" fontId="3" fillId="0" borderId="10" xfId="0" applyFont="1" applyBorder="1" applyAlignment="1">
      <alignment horizontal="left" vertical="center"/>
    </xf>
    <xf numFmtId="0" fontId="3" fillId="0" borderId="10" xfId="0" applyFont="1" applyBorder="1" applyAlignment="1">
      <alignment horizontal="left"/>
    </xf>
    <xf numFmtId="3" fontId="14" fillId="0" borderId="12" xfId="0" applyNumberFormat="1" applyFont="1" applyBorder="1" applyAlignment="1">
      <alignment horizontal="right" vertical="center"/>
    </xf>
    <xf numFmtId="4" fontId="14" fillId="0" borderId="3" xfId="0" applyNumberFormat="1" applyFont="1" applyBorder="1" applyAlignment="1">
      <alignment horizontal="right" vertical="center"/>
    </xf>
    <xf numFmtId="0" fontId="9" fillId="2" borderId="12" xfId="0" applyFont="1" applyFill="1" applyBorder="1" applyAlignment="1">
      <alignment vertical="center"/>
    </xf>
    <xf numFmtId="43" fontId="3" fillId="9" borderId="0" xfId="1" applyFont="1" applyFill="1"/>
    <xf numFmtId="0" fontId="9" fillId="2" borderId="7" xfId="0" applyFont="1" applyFill="1" applyBorder="1" applyAlignment="1">
      <alignment vertical="center"/>
    </xf>
    <xf numFmtId="3" fontId="9" fillId="2" borderId="12" xfId="7" applyNumberFormat="1" applyFont="1" applyFill="1" applyBorder="1" applyAlignment="1">
      <alignment horizontal="right" vertical="center"/>
    </xf>
    <xf numFmtId="0" fontId="3" fillId="0" borderId="13" xfId="0" applyFont="1" applyBorder="1"/>
    <xf numFmtId="4" fontId="9" fillId="0" borderId="13" xfId="0" applyNumberFormat="1" applyFont="1" applyBorder="1" applyAlignment="1">
      <alignment horizontal="right" vertical="center"/>
    </xf>
    <xf numFmtId="0" fontId="9" fillId="0" borderId="11" xfId="0" applyFont="1" applyBorder="1" applyAlignment="1">
      <alignment vertical="center"/>
    </xf>
    <xf numFmtId="49" fontId="3" fillId="0" borderId="10" xfId="0" applyNumberFormat="1" applyFont="1" applyBorder="1" applyAlignment="1">
      <alignment vertical="center"/>
    </xf>
    <xf numFmtId="0" fontId="3" fillId="0" borderId="11" xfId="0" applyFont="1" applyBorder="1" applyAlignment="1">
      <alignment horizontal="left" vertical="center"/>
    </xf>
    <xf numFmtId="3" fontId="3" fillId="0" borderId="12" xfId="0" applyNumberFormat="1" applyFont="1" applyBorder="1" applyAlignment="1">
      <alignment horizontal="right" vertical="center" wrapText="1"/>
    </xf>
    <xf numFmtId="49" fontId="3" fillId="0" borderId="10" xfId="0" applyNumberFormat="1" applyFont="1" applyBorder="1"/>
    <xf numFmtId="0" fontId="3" fillId="0" borderId="11" xfId="0" applyFont="1" applyBorder="1" applyAlignment="1">
      <alignment horizontal="left" vertical="center" wrapText="1"/>
    </xf>
    <xf numFmtId="0" fontId="3" fillId="0" borderId="13" xfId="0" applyFont="1" applyBorder="1" applyAlignment="1">
      <alignment vertical="center"/>
    </xf>
    <xf numFmtId="4" fontId="3" fillId="0" borderId="13" xfId="0" applyNumberFormat="1" applyFont="1" applyBorder="1" applyAlignment="1">
      <alignment horizontal="right" vertical="center"/>
    </xf>
    <xf numFmtId="0" fontId="11" fillId="0" borderId="10" xfId="0" applyFont="1" applyBorder="1" applyAlignment="1">
      <alignment vertical="center"/>
    </xf>
    <xf numFmtId="0" fontId="11" fillId="0" borderId="11" xfId="0" applyFont="1" applyBorder="1" applyAlignment="1">
      <alignment vertical="center"/>
    </xf>
    <xf numFmtId="3" fontId="11" fillId="0" borderId="12" xfId="0" applyNumberFormat="1" applyFont="1" applyBorder="1" applyAlignment="1">
      <alignment horizontal="right" vertical="center" wrapText="1"/>
    </xf>
    <xf numFmtId="3" fontId="3" fillId="0" borderId="12" xfId="7" applyNumberFormat="1" applyFont="1" applyBorder="1" applyAlignment="1">
      <alignment horizontal="right" vertical="center" wrapText="1"/>
    </xf>
    <xf numFmtId="3" fontId="3" fillId="0" borderId="12" xfId="0" applyNumberFormat="1" applyFont="1" applyBorder="1" applyAlignment="1">
      <alignment horizontal="right" vertical="center"/>
    </xf>
    <xf numFmtId="0" fontId="14" fillId="0" borderId="13" xfId="0" applyFont="1" applyBorder="1" applyAlignment="1">
      <alignment vertical="center"/>
    </xf>
    <xf numFmtId="3" fontId="14" fillId="0" borderId="13" xfId="0" applyNumberFormat="1" applyFont="1" applyBorder="1" applyAlignment="1">
      <alignment horizontal="right" vertical="center"/>
    </xf>
    <xf numFmtId="0" fontId="14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9" fillId="0" borderId="0" xfId="0" applyFont="1"/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3" fontId="14" fillId="0" borderId="0" xfId="0" applyNumberFormat="1" applyFont="1"/>
    <xf numFmtId="4" fontId="14" fillId="0" borderId="0" xfId="0" applyNumberFormat="1" applyFont="1"/>
    <xf numFmtId="0" fontId="9" fillId="10" borderId="16" xfId="0" applyFont="1" applyFill="1" applyBorder="1" applyAlignment="1">
      <alignment horizontal="center" vertical="center" wrapText="1"/>
    </xf>
    <xf numFmtId="0" fontId="9" fillId="10" borderId="17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left" vertical="center" wrapText="1"/>
    </xf>
    <xf numFmtId="3" fontId="3" fillId="0" borderId="17" xfId="7" applyNumberFormat="1" applyFont="1" applyBorder="1" applyAlignment="1">
      <alignment horizontal="right" vertical="center" wrapText="1"/>
    </xf>
    <xf numFmtId="0" fontId="3" fillId="0" borderId="18" xfId="0" applyFont="1" applyBorder="1" applyAlignment="1">
      <alignment horizontal="left" vertical="center" wrapText="1"/>
    </xf>
    <xf numFmtId="3" fontId="3" fillId="0" borderId="19" xfId="7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0" xfId="0" applyFont="1" applyAlignment="1">
      <alignment horizontal="left" vertical="top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  <xf numFmtId="0" fontId="13" fillId="5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2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11" fillId="2" borderId="2" xfId="0" applyFont="1" applyFill="1" applyBorder="1" applyAlignment="1">
      <alignment horizontal="center" vertical="center"/>
    </xf>
    <xf numFmtId="0" fontId="10" fillId="0" borderId="3" xfId="0" applyFont="1" applyBorder="1"/>
    <xf numFmtId="0" fontId="10" fillId="0" borderId="4" xfId="0" applyFont="1" applyBorder="1"/>
    <xf numFmtId="0" fontId="11" fillId="2" borderId="5" xfId="0" applyFont="1" applyFill="1" applyBorder="1" applyAlignment="1">
      <alignment horizontal="center" vertical="center"/>
    </xf>
    <xf numFmtId="0" fontId="10" fillId="0" borderId="0" xfId="0" applyFont="1"/>
    <xf numFmtId="0" fontId="10" fillId="0" borderId="6" xfId="0" applyFont="1" applyBorder="1"/>
    <xf numFmtId="0" fontId="11" fillId="2" borderId="7" xfId="0" applyFont="1" applyFill="1" applyBorder="1" applyAlignment="1">
      <alignment horizontal="center" vertical="center"/>
    </xf>
    <xf numFmtId="0" fontId="10" fillId="0" borderId="8" xfId="0" applyFont="1" applyBorder="1"/>
    <xf numFmtId="0" fontId="10" fillId="0" borderId="9" xfId="0" applyFont="1" applyBorder="1"/>
    <xf numFmtId="0" fontId="11" fillId="2" borderId="10" xfId="0" applyFont="1" applyFill="1" applyBorder="1" applyAlignment="1">
      <alignment horizontal="center" vertical="center"/>
    </xf>
    <xf numFmtId="0" fontId="10" fillId="0" borderId="11" xfId="0" applyFont="1" applyBorder="1"/>
    <xf numFmtId="0" fontId="9" fillId="0" borderId="0" xfId="0" applyFont="1" applyAlignment="1">
      <alignment horizontal="left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9" fillId="10" borderId="14" xfId="0" applyFont="1" applyFill="1" applyBorder="1" applyAlignment="1">
      <alignment horizontal="center" vertical="center" wrapText="1"/>
    </xf>
    <xf numFmtId="0" fontId="2" fillId="0" borderId="15" xfId="0" applyFont="1" applyBorder="1"/>
    <xf numFmtId="0" fontId="2" fillId="0" borderId="0" xfId="0" applyFont="1"/>
  </cellXfs>
  <cellStyles count="10">
    <cellStyle name="Millares" xfId="1" builtinId="3"/>
    <cellStyle name="Millares 4" xfId="3"/>
    <cellStyle name="Normal" xfId="0" builtinId="0"/>
    <cellStyle name="Normal 2" xfId="5"/>
    <cellStyle name="Normal 2 2" xfId="2"/>
    <cellStyle name="Normal 2 3" xfId="6"/>
    <cellStyle name="Normal 2 4 3" xfId="4"/>
    <cellStyle name="Normal 3" xfId="8"/>
    <cellStyle name="Normal 32" xfId="9"/>
    <cellStyle name="Normal 6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externalLink" Target="externalLinks/externalLink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8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10" Type="http://schemas.openxmlformats.org/officeDocument/2006/relationships/externalLink" Target="externalLinks/externalLink2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uario/Alfredo%20Fonseca/afg/2013/CUENTAS%20DE/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Usuario\Downloads\EF%20ASEG_04\EF%20ASEG_01_2017\Fidea%20GN%20EFP%2001-16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camargoz/Downloads/0319_NDM_PEGT_CLC_2602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manceral/Desktop/2026/FICUENCA/3ER%20TRIMESTRE/ASEG/09%20SEPTIEMBRE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  <sheetName val="EA"/>
      <sheetName val="EAA"/>
      <sheetName val="EADOP"/>
      <sheetName val="ECSF"/>
      <sheetName val="EFE"/>
      <sheetName val="ESF"/>
      <sheetName val="EVHP"/>
      <sheetName val="Notas P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  <sheetName val="Ene-16"/>
      <sheetName val="TOT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do"/>
      <sheetName val="EA"/>
      <sheetName val="ESF"/>
      <sheetName val="ECSF"/>
      <sheetName val="EAA"/>
      <sheetName val="EADP"/>
      <sheetName val="EVHP"/>
      <sheetName val="EFE"/>
      <sheetName val="PC"/>
      <sheetName val="Notas"/>
      <sheetName val="Rel Cta Banc"/>
      <sheetName val="Esq Bur"/>
      <sheetName val="Ene-16"/>
      <sheetName val="Balanza Dic-15"/>
      <sheetName val="Ene-15"/>
      <sheetName val="Balanza Dic-14"/>
      <sheetName val="REPORTO"/>
      <sheetName val="CH1902"/>
      <sheetName val="T1705H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/>
      <sheetData sheetId="14"/>
      <sheetData sheetId="15"/>
      <sheetData sheetId="16" refreshError="1"/>
      <sheetData sheetId="17" refreshError="1"/>
      <sheetData sheetId="1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  <sheetName val="Ene-16"/>
      <sheetName val="CH19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CH19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 a los Edos Financieros"/>
      <sheetName val="ACT"/>
      <sheetName val="ESF"/>
      <sheetName val="VHP"/>
      <sheetName val="EFE"/>
      <sheetName val="Conciliacion_Ig"/>
      <sheetName val="Conciliacion_Eg"/>
      <sheetName val="Memoria"/>
    </sheetNames>
    <sheetDataSet>
      <sheetData sheetId="0">
        <row r="1">
          <cell r="A1" t="str">
            <v>Fideicomiso de Apoyo Operativo al Consejo de Cuenca Lerma Chapala &lt;&lt;FICUENCA&gt;&gt;</v>
          </cell>
          <cell r="D1">
            <v>2026</v>
          </cell>
        </row>
        <row r="2">
          <cell r="D2" t="str">
            <v>Trimestral</v>
          </cell>
        </row>
      </sheetData>
      <sheetData sheetId="1" refreshError="1"/>
      <sheetData sheetId="2">
        <row r="1">
          <cell r="A1" t="str">
            <v>Fideicomiso de Apoyo Operativo al Consejo de Cuenca Lerma Chapala &lt;&lt;FICUENCA&gt;&gt;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V"/>
      <sheetName val="ACT"/>
      <sheetName val="ESF"/>
      <sheetName val="CSF"/>
      <sheetName val="VHP"/>
      <sheetName val="EFE"/>
      <sheetName val="EAA"/>
      <sheetName val="ADP"/>
      <sheetName val="IPC"/>
      <sheetName val="Notas a los Edos Financieros"/>
      <sheetName val="ACT (2)"/>
      <sheetName val="ESF (2)"/>
      <sheetName val="VHP (2)"/>
      <sheetName val="EFE (2)"/>
      <sheetName val="Conciliacion_Ig (2)"/>
      <sheetName val="Conciliacion_Eg (2)"/>
      <sheetName val="Memoria (2)"/>
      <sheetName val="EAI (2)"/>
      <sheetName val="COG"/>
      <sheetName val="CTG"/>
      <sheetName val="CA"/>
      <sheetName val="CFG"/>
      <sheetName val="ENT (2)"/>
      <sheetName val="IND (2)"/>
      <sheetName val="FFF"/>
      <sheetName val="GCP"/>
      <sheetName val="PPI"/>
      <sheetName val="INR (2)"/>
      <sheetName val="Muebles_Contable"/>
      <sheetName val="RELACION"/>
      <sheetName val="Inmuebles_Contable"/>
      <sheetName val="IPF"/>
      <sheetName val="CBP"/>
      <sheetName val="DGF"/>
      <sheetName val="EQB"/>
      <sheetName val="BMC CONTABLE"/>
      <sheetName val="BMC PRESUPUESTAL"/>
      <sheetName val="Contable"/>
      <sheetName val="Presupuestal"/>
      <sheetName val="Ingresos"/>
      <sheetName val="Egresos"/>
      <sheetName val="AYUDAS Y SUB"/>
      <sheetName val="REB"/>
      <sheetName val="IAL"/>
    </sheetNames>
    <sheetDataSet>
      <sheetData sheetId="0"/>
      <sheetData sheetId="1">
        <row r="11">
          <cell r="B11">
            <v>29871.46</v>
          </cell>
        </row>
        <row r="15">
          <cell r="B15">
            <v>2200000</v>
          </cell>
        </row>
        <row r="24">
          <cell r="B24">
            <v>2229871.46</v>
          </cell>
        </row>
        <row r="28">
          <cell r="B28">
            <v>897590.18</v>
          </cell>
        </row>
        <row r="56">
          <cell r="B56">
            <v>65694.69</v>
          </cell>
        </row>
        <row r="64">
          <cell r="B64">
            <v>1463818.34</v>
          </cell>
        </row>
        <row r="66">
          <cell r="B66">
            <v>766053.11999999988</v>
          </cell>
        </row>
      </sheetData>
      <sheetData sheetId="2">
        <row r="5">
          <cell r="E5">
            <v>23139.99</v>
          </cell>
          <cell r="F5">
            <v>58966.05</v>
          </cell>
        </row>
        <row r="36">
          <cell r="E36">
            <v>766053.11999999988</v>
          </cell>
        </row>
        <row r="37">
          <cell r="E37">
            <v>1611593.6599999997</v>
          </cell>
        </row>
      </sheetData>
      <sheetData sheetId="3"/>
      <sheetData sheetId="4"/>
      <sheetData sheetId="5">
        <row r="33">
          <cell r="B33">
            <v>854887.79999999981</v>
          </cell>
          <cell r="C33">
            <v>161567.71999999974</v>
          </cell>
        </row>
        <row r="58">
          <cell r="B58">
            <v>58966.05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5">
          <cell r="F15">
            <v>2229871.46</v>
          </cell>
        </row>
      </sheetData>
      <sheetData sheetId="18">
        <row r="76">
          <cell r="E76">
            <v>1398123.65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6600"/>
    <pageSetUpPr fitToPage="1"/>
  </sheetPr>
  <dimension ref="A1:D53"/>
  <sheetViews>
    <sheetView topLeftCell="A19" zoomScaleNormal="100" workbookViewId="0">
      <selection activeCell="E59" sqref="E59"/>
    </sheetView>
  </sheetViews>
  <sheetFormatPr baseColWidth="10" defaultColWidth="16.83203125" defaultRowHeight="11.25"/>
  <cols>
    <col min="1" max="1" width="17.33203125" style="3" customWidth="1"/>
    <col min="2" max="2" width="86.1640625" style="3" customWidth="1"/>
    <col min="3" max="26" width="15" style="3" customWidth="1"/>
    <col min="27" max="16384" width="16.83203125" style="3"/>
  </cols>
  <sheetData>
    <row r="1" spans="1:4" ht="11.25" customHeight="1">
      <c r="A1" s="135" t="s">
        <v>13</v>
      </c>
      <c r="B1" s="136"/>
      <c r="C1" s="1" t="s">
        <v>14</v>
      </c>
      <c r="D1" s="2">
        <v>2026</v>
      </c>
    </row>
    <row r="2" spans="1:4" ht="11.25" customHeight="1">
      <c r="A2" s="137" t="s">
        <v>15</v>
      </c>
      <c r="B2" s="138"/>
      <c r="C2" s="4" t="s">
        <v>16</v>
      </c>
      <c r="D2" s="5" t="s">
        <v>17</v>
      </c>
    </row>
    <row r="3" spans="1:4" ht="11.25" customHeight="1">
      <c r="A3" s="137" t="s">
        <v>18</v>
      </c>
      <c r="B3" s="138"/>
      <c r="C3" s="4" t="s">
        <v>19</v>
      </c>
      <c r="D3" s="5">
        <v>3</v>
      </c>
    </row>
    <row r="4" spans="1:4" ht="11.25" customHeight="1">
      <c r="A4" s="137" t="s">
        <v>20</v>
      </c>
      <c r="B4" s="138"/>
      <c r="C4" s="6"/>
      <c r="D4" s="5"/>
    </row>
    <row r="5" spans="1:4" ht="15" customHeight="1">
      <c r="A5" s="7" t="s">
        <v>21</v>
      </c>
      <c r="B5" s="139" t="s">
        <v>22</v>
      </c>
      <c r="C5" s="139"/>
      <c r="D5" s="140"/>
    </row>
    <row r="6" spans="1:4" ht="9.75" customHeight="1">
      <c r="A6" s="8"/>
      <c r="B6" s="141"/>
      <c r="C6" s="141"/>
      <c r="D6" s="142"/>
    </row>
    <row r="7" spans="1:4" ht="9.75" customHeight="1">
      <c r="A7" s="8"/>
      <c r="B7" s="132" t="s">
        <v>23</v>
      </c>
      <c r="C7" s="132"/>
      <c r="D7" s="133"/>
    </row>
    <row r="8" spans="1:4" ht="9.75" customHeight="1">
      <c r="A8" s="8"/>
      <c r="B8" s="9"/>
      <c r="C8" s="10"/>
      <c r="D8" s="11"/>
    </row>
    <row r="9" spans="1:4" ht="9.75" customHeight="1">
      <c r="A9" s="8"/>
      <c r="B9" s="12" t="s">
        <v>24</v>
      </c>
      <c r="C9" s="10"/>
      <c r="D9" s="11"/>
    </row>
    <row r="10" spans="1:4" ht="9.75" customHeight="1">
      <c r="A10" s="13" t="s">
        <v>25</v>
      </c>
      <c r="B10" s="10" t="s">
        <v>26</v>
      </c>
      <c r="C10" s="10"/>
      <c r="D10" s="11"/>
    </row>
    <row r="11" spans="1:4" ht="9.75" customHeight="1">
      <c r="A11" s="13" t="s">
        <v>27</v>
      </c>
      <c r="B11" s="10" t="s">
        <v>28</v>
      </c>
      <c r="C11" s="10"/>
      <c r="D11" s="11"/>
    </row>
    <row r="12" spans="1:4" ht="9.75" customHeight="1">
      <c r="A12" s="13" t="s">
        <v>29</v>
      </c>
      <c r="B12" s="10" t="s">
        <v>30</v>
      </c>
      <c r="C12" s="10"/>
      <c r="D12" s="11"/>
    </row>
    <row r="13" spans="1:4" ht="9.75" customHeight="1">
      <c r="A13" s="13" t="s">
        <v>31</v>
      </c>
      <c r="B13" s="10" t="s">
        <v>32</v>
      </c>
      <c r="C13" s="10"/>
      <c r="D13" s="11"/>
    </row>
    <row r="14" spans="1:4" ht="9.75" customHeight="1">
      <c r="A14" s="13" t="s">
        <v>33</v>
      </c>
      <c r="B14" s="10" t="s">
        <v>34</v>
      </c>
      <c r="C14" s="10"/>
      <c r="D14" s="11"/>
    </row>
    <row r="15" spans="1:4" ht="9.75" customHeight="1">
      <c r="A15" s="13" t="s">
        <v>35</v>
      </c>
      <c r="B15" s="10" t="s">
        <v>36</v>
      </c>
      <c r="C15" s="10"/>
      <c r="D15" s="11"/>
    </row>
    <row r="16" spans="1:4" ht="9.75" customHeight="1">
      <c r="A16" s="13" t="s">
        <v>37</v>
      </c>
      <c r="B16" s="10" t="s">
        <v>38</v>
      </c>
      <c r="C16" s="10"/>
      <c r="D16" s="11"/>
    </row>
    <row r="17" spans="1:4" ht="9.75" customHeight="1">
      <c r="A17" s="13" t="s">
        <v>39</v>
      </c>
      <c r="B17" s="10" t="s">
        <v>40</v>
      </c>
      <c r="D17" s="14"/>
    </row>
    <row r="18" spans="1:4" ht="9.75" customHeight="1">
      <c r="A18" s="13" t="s">
        <v>41</v>
      </c>
      <c r="B18" s="10" t="s">
        <v>42</v>
      </c>
      <c r="D18" s="14"/>
    </row>
    <row r="19" spans="1:4" ht="9.75" customHeight="1">
      <c r="A19" s="13" t="s">
        <v>43</v>
      </c>
      <c r="B19" s="10" t="s">
        <v>44</v>
      </c>
      <c r="D19" s="14"/>
    </row>
    <row r="20" spans="1:4" ht="9.75" customHeight="1">
      <c r="A20" s="13" t="s">
        <v>45</v>
      </c>
      <c r="B20" s="10" t="s">
        <v>46</v>
      </c>
      <c r="D20" s="14"/>
    </row>
    <row r="21" spans="1:4" ht="9.75" customHeight="1">
      <c r="A21" s="13" t="s">
        <v>47</v>
      </c>
      <c r="B21" s="10" t="s">
        <v>48</v>
      </c>
      <c r="D21" s="14"/>
    </row>
    <row r="22" spans="1:4" ht="9.75" customHeight="1">
      <c r="A22" s="13" t="s">
        <v>49</v>
      </c>
      <c r="B22" s="10" t="s">
        <v>50</v>
      </c>
      <c r="D22" s="14"/>
    </row>
    <row r="23" spans="1:4" ht="9.75" customHeight="1">
      <c r="A23" s="13" t="s">
        <v>51</v>
      </c>
      <c r="B23" s="10" t="s">
        <v>52</v>
      </c>
      <c r="D23" s="14"/>
    </row>
    <row r="24" spans="1:4" ht="9.75" customHeight="1">
      <c r="A24" s="13" t="s">
        <v>53</v>
      </c>
      <c r="B24" s="10" t="s">
        <v>54</v>
      </c>
      <c r="D24" s="14"/>
    </row>
    <row r="25" spans="1:4" ht="9.75" customHeight="1">
      <c r="A25" s="13" t="s">
        <v>55</v>
      </c>
      <c r="B25" s="10" t="s">
        <v>56</v>
      </c>
      <c r="D25" s="14"/>
    </row>
    <row r="26" spans="1:4" ht="9.75" customHeight="1">
      <c r="A26" s="13" t="s">
        <v>57</v>
      </c>
      <c r="B26" s="10" t="s">
        <v>58</v>
      </c>
      <c r="D26" s="14"/>
    </row>
    <row r="27" spans="1:4" ht="9.75" customHeight="1">
      <c r="A27" s="13" t="s">
        <v>59</v>
      </c>
      <c r="B27" s="10" t="s">
        <v>60</v>
      </c>
      <c r="D27" s="14"/>
    </row>
    <row r="28" spans="1:4" ht="9.75" customHeight="1">
      <c r="A28" s="13" t="s">
        <v>61</v>
      </c>
      <c r="B28" s="10" t="s">
        <v>62</v>
      </c>
      <c r="D28" s="14"/>
    </row>
    <row r="29" spans="1:4" ht="9.75" customHeight="1">
      <c r="A29" s="13" t="s">
        <v>63</v>
      </c>
      <c r="B29" s="10" t="s">
        <v>64</v>
      </c>
      <c r="D29" s="14"/>
    </row>
    <row r="30" spans="1:4" ht="9.75" customHeight="1">
      <c r="A30" s="13" t="s">
        <v>65</v>
      </c>
      <c r="B30" s="10" t="s">
        <v>66</v>
      </c>
      <c r="D30" s="14"/>
    </row>
    <row r="31" spans="1:4" ht="9.75" customHeight="1">
      <c r="A31" s="13" t="s">
        <v>67</v>
      </c>
      <c r="B31" s="10" t="s">
        <v>68</v>
      </c>
      <c r="D31" s="14"/>
    </row>
    <row r="32" spans="1:4" ht="9.75" customHeight="1">
      <c r="A32" s="13" t="s">
        <v>69</v>
      </c>
      <c r="B32" s="10" t="s">
        <v>70</v>
      </c>
      <c r="D32" s="14"/>
    </row>
    <row r="33" spans="1:4" s="10" customFormat="1" ht="9.75" customHeight="1">
      <c r="A33" s="15"/>
      <c r="D33" s="11"/>
    </row>
    <row r="34" spans="1:4" s="10" customFormat="1" ht="9.75" customHeight="1">
      <c r="A34" s="15"/>
      <c r="D34" s="11"/>
    </row>
    <row r="35" spans="1:4" ht="9.75" customHeight="1">
      <c r="A35" s="13" t="s">
        <v>71</v>
      </c>
      <c r="B35" s="16" t="s">
        <v>72</v>
      </c>
      <c r="D35" s="14"/>
    </row>
    <row r="36" spans="1:4" ht="9.75" customHeight="1">
      <c r="A36" s="13" t="s">
        <v>73</v>
      </c>
      <c r="B36" s="16" t="s">
        <v>74</v>
      </c>
      <c r="D36" s="14"/>
    </row>
    <row r="37" spans="1:4" ht="9.75" customHeight="1">
      <c r="A37" s="8"/>
      <c r="B37" s="10"/>
      <c r="D37" s="14"/>
    </row>
    <row r="38" spans="1:4" ht="9.75" customHeight="1">
      <c r="A38" s="8"/>
      <c r="B38" s="9" t="s">
        <v>75</v>
      </c>
      <c r="D38" s="14"/>
    </row>
    <row r="39" spans="1:4" ht="9.75" customHeight="1">
      <c r="A39" s="8" t="s">
        <v>76</v>
      </c>
      <c r="B39" s="16" t="s">
        <v>77</v>
      </c>
      <c r="D39" s="14"/>
    </row>
    <row r="40" spans="1:4" ht="9.75" customHeight="1">
      <c r="A40" s="8"/>
      <c r="B40" s="16" t="s">
        <v>78</v>
      </c>
      <c r="D40" s="14"/>
    </row>
    <row r="41" spans="1:4" ht="14.25" customHeight="1">
      <c r="A41" s="8"/>
      <c r="B41" s="17" t="s">
        <v>79</v>
      </c>
      <c r="D41" s="14"/>
    </row>
    <row r="42" spans="1:4" ht="9.75" customHeight="1">
      <c r="A42" s="8"/>
      <c r="B42" s="17" t="s">
        <v>80</v>
      </c>
      <c r="D42" s="14"/>
    </row>
    <row r="43" spans="1:4" ht="9.75" customHeight="1">
      <c r="A43" s="18"/>
      <c r="B43" s="19"/>
      <c r="C43" s="20"/>
      <c r="D43" s="21"/>
    </row>
    <row r="44" spans="1:4" ht="9.75" customHeight="1">
      <c r="A44" s="10"/>
      <c r="B44" s="10"/>
    </row>
    <row r="45" spans="1:4">
      <c r="A45" s="134" t="s">
        <v>12</v>
      </c>
      <c r="B45" s="134"/>
      <c r="C45" s="134"/>
      <c r="D45" s="134"/>
    </row>
    <row r="48" spans="1:4" ht="15" customHeight="1">
      <c r="B48" s="22" t="s">
        <v>81</v>
      </c>
    </row>
    <row r="49" spans="2:2" ht="15" customHeight="1">
      <c r="B49" s="23" t="s">
        <v>82</v>
      </c>
    </row>
    <row r="50" spans="2:2" ht="15" customHeight="1">
      <c r="B50" s="24"/>
    </row>
    <row r="51" spans="2:2" ht="15" customHeight="1">
      <c r="B51" s="24"/>
    </row>
    <row r="52" spans="2:2" ht="15" customHeight="1">
      <c r="B52" s="22" t="s">
        <v>83</v>
      </c>
    </row>
    <row r="53" spans="2:2" ht="15" customHeight="1">
      <c r="B53" s="23" t="s">
        <v>84</v>
      </c>
    </row>
  </sheetData>
  <mergeCells count="8">
    <mergeCell ref="B7:D7"/>
    <mergeCell ref="A45:D45"/>
    <mergeCell ref="A1:B1"/>
    <mergeCell ref="A2:B2"/>
    <mergeCell ref="A3:B3"/>
    <mergeCell ref="A4:B4"/>
    <mergeCell ref="B5:D5"/>
    <mergeCell ref="B6:D6"/>
  </mergeCells>
  <dataValidations count="3">
    <dataValidation type="list" allowBlank="1" showInputMessage="1" showErrorMessage="1" prompt="Escoger el corte de la información, ya se trimestral (1 al 4) o anual (4)." sqref="D4">
      <formula1>"1,2,3,4"</formula1>
    </dataValidation>
    <dataValidation type="list" allowBlank="1" showInputMessage="1" showErrorMessage="1" prompt="Escoger el corte de la información, ya se trimestral (1 al 4) o anual (Cuenta Pública)." sqref="D3">
      <formula1>"1,2,3,4,Cuenta Pública"</formula1>
    </dataValidation>
    <dataValidation type="list" allowBlank="1" showInputMessage="1" showErrorMessage="1" prompt="Escoger el tipo de periodicidad, de acuerdo con su presentación ya sea trimestral en la cuenta pública (Anual)." sqref="D2">
      <formula1>"Trimestral,Anual"</formula1>
    </dataValidation>
  </dataValidations>
  <hyperlinks>
    <hyperlink ref="A10" location="ACT!A6" display="ACT-01"/>
    <hyperlink ref="A11" location="ACT!A91" display="ACT-03"/>
    <hyperlink ref="A12" location="ESF!A6" display="ESF-01"/>
    <hyperlink ref="A13" location="ESF!A12" display="ESF-02"/>
    <hyperlink ref="A14" location="ESF!A17" display="ESF-03"/>
    <hyperlink ref="A15" location="ESF!A29" display="ESF-04"/>
    <hyperlink ref="A16" location="ESF!A38" display="ESF-05"/>
    <hyperlink ref="A17" location="ESF!A43" display="ESF-06"/>
    <hyperlink ref="A18" location="ESF!A47" display="ESF-07"/>
    <hyperlink ref="A19" location="ESF!A53" display="ESF-08"/>
    <hyperlink ref="A20" location="ESF!A76" display="ESF-09"/>
    <hyperlink ref="A21" location="ESF!A92" display="ESF-10"/>
    <hyperlink ref="A22" location="ESF!A98" display="ESF-11"/>
    <hyperlink ref="A23" location="ESF!A109" display="ESF-12"/>
    <hyperlink ref="A24" location="ESF!A126" display="ESF-13"/>
    <hyperlink ref="A25" location="ESF!A143" display="ESF-14"/>
    <hyperlink ref="A26" location="ESF!A151" display="ESF-15"/>
    <hyperlink ref="A27" location="ESF!A156" display="ESF-16"/>
    <hyperlink ref="A28" location="VHP!A6" display="VHP-01"/>
    <hyperlink ref="A29" location="VHP!A12" display="VHP-02"/>
    <hyperlink ref="A30" location="EFE!A6" display="EFE-01"/>
    <hyperlink ref="A31" location="EFE!A18" display="EFE-02"/>
    <hyperlink ref="A32" location="EFE!A45" display="EFE-03"/>
    <hyperlink ref="B35" location="Conciliacion_Ig!B4" display="CONCILIACIÓN ENTRE LOS INGRESOS PRESUPUESTARIOS Y CONTABLES"/>
    <hyperlink ref="B36" location="Conciliacion_Eg!B4" display="CONCILIACIÓN ENTRE LOS EGRESOS PRESUPUESTARIOS Y LOS GASTOS CONTABLES"/>
    <hyperlink ref="B39" location="Memoria!A8" display="CONTABLES"/>
    <hyperlink ref="B40" location="Memoria!A36" display="PRESUPUESTARIAS"/>
    <hyperlink ref="B41" location="Memoria!B38" display="INGRESOS"/>
    <hyperlink ref="B42" location="Memoria!B48" display="EGRESOS"/>
  </hyperlinks>
  <printOptions horizontalCentered="1"/>
  <pageMargins left="0.70866141732283505" right="0.70866141732283505" top="0.74803149606299202" bottom="0.74803149606299202" header="0" footer="0"/>
  <pageSetup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3"/>
  <sheetViews>
    <sheetView topLeftCell="A216" zoomScaleNormal="100" workbookViewId="0">
      <selection activeCell="N9" sqref="N9"/>
    </sheetView>
  </sheetViews>
  <sheetFormatPr baseColWidth="10" defaultColWidth="16.83203125" defaultRowHeight="12.75"/>
  <cols>
    <col min="1" max="1" width="11.6640625" style="27" customWidth="1"/>
    <col min="2" max="2" width="102.5" style="27" bestFit="1" customWidth="1"/>
    <col min="3" max="3" width="18.5" style="27" customWidth="1"/>
    <col min="4" max="4" width="13" style="27" customWidth="1"/>
    <col min="5" max="5" width="16.33203125" style="27" customWidth="1"/>
    <col min="6" max="26" width="10.6640625" style="27" customWidth="1"/>
    <col min="27" max="16384" width="16.83203125" style="27"/>
  </cols>
  <sheetData>
    <row r="1" spans="1:5">
      <c r="A1" s="144" t="str">
        <f>'[8]Notas a los Edos Financieros'!A1</f>
        <v>Fideicomiso de Apoyo Operativo al Consejo de Cuenca Lerma Chapala &lt;&lt;FICUENCA&gt;&gt;</v>
      </c>
      <c r="B1" s="145"/>
      <c r="C1" s="145"/>
      <c r="D1" s="25" t="s">
        <v>14</v>
      </c>
      <c r="E1" s="26">
        <f>'[8]Notas a los Edos Financieros'!D1</f>
        <v>2026</v>
      </c>
    </row>
    <row r="2" spans="1:5">
      <c r="A2" s="144" t="s">
        <v>85</v>
      </c>
      <c r="B2" s="145"/>
      <c r="C2" s="145"/>
      <c r="D2" s="25" t="s">
        <v>16</v>
      </c>
      <c r="E2" s="26" t="str">
        <f>'[8]Notas a los Edos Financieros'!D2</f>
        <v>Trimestral</v>
      </c>
    </row>
    <row r="3" spans="1:5">
      <c r="A3" s="144" t="str">
        <f>'Notas a los Edos Financieros'!A3</f>
        <v>Del 01 de enero al 30 de Septiembre de 2026</v>
      </c>
      <c r="B3" s="144"/>
      <c r="C3" s="144"/>
      <c r="D3" s="25" t="s">
        <v>19</v>
      </c>
      <c r="E3" s="26">
        <v>3</v>
      </c>
    </row>
    <row r="4" spans="1:5">
      <c r="A4" s="144" t="s">
        <v>20</v>
      </c>
      <c r="B4" s="145"/>
      <c r="C4" s="145"/>
      <c r="D4" s="28"/>
      <c r="E4" s="28"/>
    </row>
    <row r="5" spans="1:5">
      <c r="A5" s="143" t="s">
        <v>86</v>
      </c>
      <c r="B5" s="143"/>
      <c r="C5" s="143"/>
      <c r="D5" s="143"/>
      <c r="E5" s="143"/>
    </row>
    <row r="6" spans="1:5">
      <c r="A6" s="29"/>
      <c r="B6" s="29"/>
      <c r="C6" s="29"/>
      <c r="D6" s="30"/>
      <c r="E6" s="29"/>
    </row>
    <row r="7" spans="1:5">
      <c r="A7" s="143" t="s">
        <v>87</v>
      </c>
      <c r="B7" s="143"/>
      <c r="C7" s="143"/>
      <c r="D7" s="143"/>
      <c r="E7" s="143"/>
    </row>
    <row r="8" spans="1:5">
      <c r="A8" s="31" t="s">
        <v>88</v>
      </c>
      <c r="B8" s="31" t="s">
        <v>89</v>
      </c>
      <c r="C8" s="32" t="s">
        <v>90</v>
      </c>
      <c r="D8" s="33" t="s">
        <v>91</v>
      </c>
      <c r="E8" s="32" t="s">
        <v>92</v>
      </c>
    </row>
    <row r="9" spans="1:5">
      <c r="A9" s="34">
        <v>4000</v>
      </c>
      <c r="B9" s="35" t="s">
        <v>26</v>
      </c>
      <c r="C9" s="36">
        <f>+C36+C57+C69+C48</f>
        <v>2229871.46</v>
      </c>
      <c r="D9" s="37">
        <f t="shared" ref="D9:D72" si="0">IFERROR(C9/$C$48,"")</f>
        <v>74.648894295759234</v>
      </c>
      <c r="E9" s="29"/>
    </row>
    <row r="10" spans="1:5">
      <c r="A10" s="34">
        <v>4100</v>
      </c>
      <c r="B10" s="35" t="s">
        <v>93</v>
      </c>
      <c r="C10" s="38">
        <f>+C11+C21+C27+C30+C36+C39+C48</f>
        <v>29871.46</v>
      </c>
      <c r="D10" s="37">
        <f t="shared" si="0"/>
        <v>1</v>
      </c>
      <c r="E10" s="29"/>
    </row>
    <row r="11" spans="1:5">
      <c r="A11" s="34">
        <v>4110</v>
      </c>
      <c r="B11" s="35" t="s">
        <v>94</v>
      </c>
      <c r="C11" s="39">
        <v>0</v>
      </c>
      <c r="D11" s="37">
        <f t="shared" si="0"/>
        <v>0</v>
      </c>
      <c r="E11" s="29"/>
    </row>
    <row r="12" spans="1:5">
      <c r="A12" s="40">
        <v>4111</v>
      </c>
      <c r="B12" s="41" t="s">
        <v>95</v>
      </c>
      <c r="C12" s="36">
        <v>0</v>
      </c>
      <c r="D12" s="37">
        <f t="shared" si="0"/>
        <v>0</v>
      </c>
      <c r="E12" s="29"/>
    </row>
    <row r="13" spans="1:5">
      <c r="A13" s="40">
        <v>4112</v>
      </c>
      <c r="B13" s="41" t="s">
        <v>96</v>
      </c>
      <c r="C13" s="36">
        <v>0</v>
      </c>
      <c r="D13" s="37">
        <f t="shared" si="0"/>
        <v>0</v>
      </c>
      <c r="E13" s="29"/>
    </row>
    <row r="14" spans="1:5">
      <c r="A14" s="40">
        <v>4113</v>
      </c>
      <c r="B14" s="41" t="s">
        <v>97</v>
      </c>
      <c r="C14" s="36">
        <v>0</v>
      </c>
      <c r="D14" s="37">
        <f t="shared" si="0"/>
        <v>0</v>
      </c>
      <c r="E14" s="29"/>
    </row>
    <row r="15" spans="1:5">
      <c r="A15" s="40">
        <v>4114</v>
      </c>
      <c r="B15" s="41" t="s">
        <v>98</v>
      </c>
      <c r="C15" s="36">
        <v>0</v>
      </c>
      <c r="D15" s="37">
        <f t="shared" si="0"/>
        <v>0</v>
      </c>
      <c r="E15" s="29"/>
    </row>
    <row r="16" spans="1:5">
      <c r="A16" s="40">
        <v>4115</v>
      </c>
      <c r="B16" s="41" t="s">
        <v>99</v>
      </c>
      <c r="C16" s="36">
        <v>0</v>
      </c>
      <c r="D16" s="37">
        <f t="shared" si="0"/>
        <v>0</v>
      </c>
      <c r="E16" s="29"/>
    </row>
    <row r="17" spans="1:5">
      <c r="A17" s="40">
        <v>4116</v>
      </c>
      <c r="B17" s="41" t="s">
        <v>100</v>
      </c>
      <c r="C17" s="36">
        <v>0</v>
      </c>
      <c r="D17" s="37">
        <f t="shared" si="0"/>
        <v>0</v>
      </c>
      <c r="E17" s="29"/>
    </row>
    <row r="18" spans="1:5">
      <c r="A18" s="40">
        <v>4117</v>
      </c>
      <c r="B18" s="41" t="s">
        <v>101</v>
      </c>
      <c r="C18" s="36">
        <v>0</v>
      </c>
      <c r="D18" s="37">
        <f t="shared" si="0"/>
        <v>0</v>
      </c>
      <c r="E18" s="29"/>
    </row>
    <row r="19" spans="1:5" ht="25.5">
      <c r="A19" s="40">
        <v>4118</v>
      </c>
      <c r="B19" s="42" t="s">
        <v>102</v>
      </c>
      <c r="C19" s="36">
        <v>0</v>
      </c>
      <c r="D19" s="37">
        <f t="shared" si="0"/>
        <v>0</v>
      </c>
      <c r="E19" s="29"/>
    </row>
    <row r="20" spans="1:5">
      <c r="A20" s="40">
        <v>4119</v>
      </c>
      <c r="B20" s="41" t="s">
        <v>103</v>
      </c>
      <c r="C20" s="36">
        <v>0</v>
      </c>
      <c r="D20" s="37">
        <f t="shared" si="0"/>
        <v>0</v>
      </c>
      <c r="E20" s="29"/>
    </row>
    <row r="21" spans="1:5">
      <c r="A21" s="34">
        <v>4120</v>
      </c>
      <c r="B21" s="35" t="s">
        <v>104</v>
      </c>
      <c r="C21" s="39">
        <v>0</v>
      </c>
      <c r="D21" s="37">
        <f t="shared" si="0"/>
        <v>0</v>
      </c>
      <c r="E21" s="29"/>
    </row>
    <row r="22" spans="1:5">
      <c r="A22" s="40">
        <v>4121</v>
      </c>
      <c r="B22" s="41" t="s">
        <v>105</v>
      </c>
      <c r="C22" s="36">
        <v>0</v>
      </c>
      <c r="D22" s="37">
        <f t="shared" si="0"/>
        <v>0</v>
      </c>
      <c r="E22" s="29"/>
    </row>
    <row r="23" spans="1:5">
      <c r="A23" s="40">
        <v>4122</v>
      </c>
      <c r="B23" s="41" t="s">
        <v>106</v>
      </c>
      <c r="C23" s="36">
        <v>0</v>
      </c>
      <c r="D23" s="37">
        <f t="shared" si="0"/>
        <v>0</v>
      </c>
      <c r="E23" s="29"/>
    </row>
    <row r="24" spans="1:5">
      <c r="A24" s="40">
        <v>4123</v>
      </c>
      <c r="B24" s="41" t="s">
        <v>107</v>
      </c>
      <c r="C24" s="36">
        <v>0</v>
      </c>
      <c r="D24" s="37">
        <f t="shared" si="0"/>
        <v>0</v>
      </c>
      <c r="E24" s="29"/>
    </row>
    <row r="25" spans="1:5">
      <c r="A25" s="40">
        <v>4124</v>
      </c>
      <c r="B25" s="41" t="s">
        <v>108</v>
      </c>
      <c r="C25" s="36">
        <v>0</v>
      </c>
      <c r="D25" s="37">
        <f t="shared" si="0"/>
        <v>0</v>
      </c>
      <c r="E25" s="29"/>
    </row>
    <row r="26" spans="1:5">
      <c r="A26" s="40">
        <v>4129</v>
      </c>
      <c r="B26" s="41" t="s">
        <v>109</v>
      </c>
      <c r="C26" s="36">
        <v>0</v>
      </c>
      <c r="D26" s="37">
        <f t="shared" si="0"/>
        <v>0</v>
      </c>
      <c r="E26" s="29"/>
    </row>
    <row r="27" spans="1:5">
      <c r="A27" s="34">
        <v>4130</v>
      </c>
      <c r="B27" s="35" t="s">
        <v>110</v>
      </c>
      <c r="C27" s="39">
        <v>0</v>
      </c>
      <c r="D27" s="37">
        <f t="shared" si="0"/>
        <v>0</v>
      </c>
      <c r="E27" s="29"/>
    </row>
    <row r="28" spans="1:5">
      <c r="A28" s="40">
        <v>4131</v>
      </c>
      <c r="B28" s="41" t="s">
        <v>111</v>
      </c>
      <c r="C28" s="36">
        <v>0</v>
      </c>
      <c r="D28" s="37">
        <f t="shared" si="0"/>
        <v>0</v>
      </c>
      <c r="E28" s="29"/>
    </row>
    <row r="29" spans="1:5" ht="25.5">
      <c r="A29" s="40">
        <v>4132</v>
      </c>
      <c r="B29" s="42" t="s">
        <v>112</v>
      </c>
      <c r="C29" s="36">
        <v>0</v>
      </c>
      <c r="D29" s="37">
        <f t="shared" si="0"/>
        <v>0</v>
      </c>
      <c r="E29" s="29"/>
    </row>
    <row r="30" spans="1:5">
      <c r="A30" s="34">
        <v>4140</v>
      </c>
      <c r="B30" s="35" t="s">
        <v>113</v>
      </c>
      <c r="C30" s="39">
        <v>0</v>
      </c>
      <c r="D30" s="37">
        <f t="shared" si="0"/>
        <v>0</v>
      </c>
      <c r="E30" s="29"/>
    </row>
    <row r="31" spans="1:5">
      <c r="A31" s="40">
        <v>4141</v>
      </c>
      <c r="B31" s="41" t="s">
        <v>114</v>
      </c>
      <c r="C31" s="36">
        <v>0</v>
      </c>
      <c r="D31" s="37">
        <f t="shared" si="0"/>
        <v>0</v>
      </c>
      <c r="E31" s="29"/>
    </row>
    <row r="32" spans="1:5">
      <c r="A32" s="40">
        <v>4143</v>
      </c>
      <c r="B32" s="41" t="s">
        <v>115</v>
      </c>
      <c r="C32" s="36">
        <v>0</v>
      </c>
      <c r="D32" s="37">
        <f t="shared" si="0"/>
        <v>0</v>
      </c>
      <c r="E32" s="29"/>
    </row>
    <row r="33" spans="1:5">
      <c r="A33" s="40">
        <v>4144</v>
      </c>
      <c r="B33" s="41" t="s">
        <v>116</v>
      </c>
      <c r="C33" s="36">
        <v>0</v>
      </c>
      <c r="D33" s="37">
        <f t="shared" si="0"/>
        <v>0</v>
      </c>
      <c r="E33" s="29"/>
    </row>
    <row r="34" spans="1:5" ht="25.5">
      <c r="A34" s="40">
        <v>4145</v>
      </c>
      <c r="B34" s="42" t="s">
        <v>117</v>
      </c>
      <c r="C34" s="36">
        <v>0</v>
      </c>
      <c r="D34" s="37">
        <f t="shared" si="0"/>
        <v>0</v>
      </c>
      <c r="E34" s="29"/>
    </row>
    <row r="35" spans="1:5">
      <c r="A35" s="40">
        <v>4149</v>
      </c>
      <c r="B35" s="41" t="s">
        <v>118</v>
      </c>
      <c r="C35" s="36">
        <v>0</v>
      </c>
      <c r="D35" s="37">
        <f t="shared" si="0"/>
        <v>0</v>
      </c>
      <c r="E35" s="29"/>
    </row>
    <row r="36" spans="1:5">
      <c r="A36" s="34">
        <v>4150</v>
      </c>
      <c r="B36" s="35" t="s">
        <v>119</v>
      </c>
      <c r="C36" s="39">
        <v>0</v>
      </c>
      <c r="D36" s="37">
        <f t="shared" si="0"/>
        <v>0</v>
      </c>
      <c r="E36" s="29"/>
    </row>
    <row r="37" spans="1:5">
      <c r="A37" s="40">
        <v>4151</v>
      </c>
      <c r="B37" s="41" t="s">
        <v>119</v>
      </c>
      <c r="C37" s="36">
        <v>0</v>
      </c>
      <c r="D37" s="37">
        <f t="shared" si="0"/>
        <v>0</v>
      </c>
      <c r="E37" s="29"/>
    </row>
    <row r="38" spans="1:5" ht="25.5">
      <c r="A38" s="40">
        <v>4154</v>
      </c>
      <c r="B38" s="42" t="s">
        <v>120</v>
      </c>
      <c r="C38" s="36">
        <v>0</v>
      </c>
      <c r="D38" s="37">
        <f t="shared" si="0"/>
        <v>0</v>
      </c>
      <c r="E38" s="29"/>
    </row>
    <row r="39" spans="1:5">
      <c r="A39" s="34">
        <v>4160</v>
      </c>
      <c r="B39" s="35" t="s">
        <v>121</v>
      </c>
      <c r="C39" s="39">
        <v>0</v>
      </c>
      <c r="D39" s="37">
        <f t="shared" si="0"/>
        <v>0</v>
      </c>
      <c r="E39" s="29"/>
    </row>
    <row r="40" spans="1:5">
      <c r="A40" s="40">
        <v>4161</v>
      </c>
      <c r="B40" s="41" t="s">
        <v>122</v>
      </c>
      <c r="C40" s="36">
        <v>0</v>
      </c>
      <c r="D40" s="37">
        <f t="shared" si="0"/>
        <v>0</v>
      </c>
      <c r="E40" s="29"/>
    </row>
    <row r="41" spans="1:5">
      <c r="A41" s="40">
        <v>4162</v>
      </c>
      <c r="B41" s="41" t="s">
        <v>123</v>
      </c>
      <c r="C41" s="36">
        <v>0</v>
      </c>
      <c r="D41" s="37">
        <f t="shared" si="0"/>
        <v>0</v>
      </c>
      <c r="E41" s="29"/>
    </row>
    <row r="42" spans="1:5">
      <c r="A42" s="40">
        <v>4163</v>
      </c>
      <c r="B42" s="41" t="s">
        <v>124</v>
      </c>
      <c r="C42" s="36">
        <v>0</v>
      </c>
      <c r="D42" s="37">
        <f t="shared" si="0"/>
        <v>0</v>
      </c>
      <c r="E42" s="29"/>
    </row>
    <row r="43" spans="1:5">
      <c r="A43" s="40">
        <v>4164</v>
      </c>
      <c r="B43" s="41" t="s">
        <v>125</v>
      </c>
      <c r="C43" s="36">
        <v>0</v>
      </c>
      <c r="D43" s="37">
        <f t="shared" si="0"/>
        <v>0</v>
      </c>
      <c r="E43" s="29"/>
    </row>
    <row r="44" spans="1:5">
      <c r="A44" s="40">
        <v>4165</v>
      </c>
      <c r="B44" s="41" t="s">
        <v>126</v>
      </c>
      <c r="C44" s="36">
        <v>0</v>
      </c>
      <c r="D44" s="37">
        <f t="shared" si="0"/>
        <v>0</v>
      </c>
      <c r="E44" s="29"/>
    </row>
    <row r="45" spans="1:5" ht="25.5">
      <c r="A45" s="40">
        <v>4166</v>
      </c>
      <c r="B45" s="42" t="s">
        <v>127</v>
      </c>
      <c r="C45" s="36">
        <v>0</v>
      </c>
      <c r="D45" s="37">
        <f t="shared" si="0"/>
        <v>0</v>
      </c>
      <c r="E45" s="29"/>
    </row>
    <row r="46" spans="1:5">
      <c r="A46" s="40">
        <v>4168</v>
      </c>
      <c r="B46" s="41" t="s">
        <v>128</v>
      </c>
      <c r="C46" s="36">
        <v>0</v>
      </c>
      <c r="D46" s="37">
        <f t="shared" si="0"/>
        <v>0</v>
      </c>
      <c r="E46" s="29"/>
    </row>
    <row r="47" spans="1:5">
      <c r="A47" s="40">
        <v>4169</v>
      </c>
      <c r="B47" s="41" t="s">
        <v>129</v>
      </c>
      <c r="C47" s="36">
        <v>0</v>
      </c>
      <c r="D47" s="37">
        <f t="shared" si="0"/>
        <v>0</v>
      </c>
      <c r="E47" s="29"/>
    </row>
    <row r="48" spans="1:5">
      <c r="A48" s="34">
        <v>4170</v>
      </c>
      <c r="B48" s="35" t="s">
        <v>130</v>
      </c>
      <c r="C48" s="38">
        <f>+C51</f>
        <v>29871.46</v>
      </c>
      <c r="D48" s="43">
        <f t="shared" si="0"/>
        <v>1</v>
      </c>
      <c r="E48" s="29"/>
    </row>
    <row r="49" spans="1:5">
      <c r="A49" s="40">
        <v>4171</v>
      </c>
      <c r="B49" s="41" t="s">
        <v>131</v>
      </c>
      <c r="C49" s="36">
        <v>0</v>
      </c>
      <c r="D49" s="43">
        <f t="shared" si="0"/>
        <v>0</v>
      </c>
      <c r="E49" s="29"/>
    </row>
    <row r="50" spans="1:5">
      <c r="A50" s="40">
        <v>4172</v>
      </c>
      <c r="B50" s="41" t="s">
        <v>132</v>
      </c>
      <c r="C50" s="36">
        <v>0</v>
      </c>
      <c r="D50" s="43">
        <f t="shared" si="0"/>
        <v>0</v>
      </c>
      <c r="E50" s="29"/>
    </row>
    <row r="51" spans="1:5" ht="25.5">
      <c r="A51" s="40">
        <v>4173</v>
      </c>
      <c r="B51" s="42" t="s">
        <v>133</v>
      </c>
      <c r="C51" s="36">
        <f>+[9]ACT!B11</f>
        <v>29871.46</v>
      </c>
      <c r="D51" s="43">
        <f t="shared" si="0"/>
        <v>1</v>
      </c>
      <c r="E51" s="29"/>
    </row>
    <row r="52" spans="1:5" ht="25.5">
      <c r="A52" s="40">
        <v>4174</v>
      </c>
      <c r="B52" s="42" t="s">
        <v>134</v>
      </c>
      <c r="C52" s="36">
        <v>0</v>
      </c>
      <c r="D52" s="43">
        <f t="shared" si="0"/>
        <v>0</v>
      </c>
      <c r="E52" s="29"/>
    </row>
    <row r="53" spans="1:5" ht="25.5">
      <c r="A53" s="40">
        <v>4175</v>
      </c>
      <c r="B53" s="42" t="s">
        <v>135</v>
      </c>
      <c r="C53" s="36">
        <v>0</v>
      </c>
      <c r="D53" s="43">
        <f t="shared" si="0"/>
        <v>0</v>
      </c>
      <c r="E53" s="29"/>
    </row>
    <row r="54" spans="1:5" ht="25.5">
      <c r="A54" s="40">
        <v>4176</v>
      </c>
      <c r="B54" s="42" t="s">
        <v>136</v>
      </c>
      <c r="C54" s="36">
        <v>0</v>
      </c>
      <c r="D54" s="43">
        <f t="shared" si="0"/>
        <v>0</v>
      </c>
      <c r="E54" s="29"/>
    </row>
    <row r="55" spans="1:5" ht="25.5">
      <c r="A55" s="40">
        <v>4177</v>
      </c>
      <c r="B55" s="42" t="s">
        <v>137</v>
      </c>
      <c r="C55" s="36">
        <v>0</v>
      </c>
      <c r="D55" s="43">
        <f t="shared" si="0"/>
        <v>0</v>
      </c>
      <c r="E55" s="29"/>
    </row>
    <row r="56" spans="1:5" ht="25.5">
      <c r="A56" s="40">
        <v>4178</v>
      </c>
      <c r="B56" s="42" t="s">
        <v>138</v>
      </c>
      <c r="C56" s="36">
        <v>0</v>
      </c>
      <c r="D56" s="43">
        <f t="shared" si="0"/>
        <v>0</v>
      </c>
      <c r="E56" s="29"/>
    </row>
    <row r="57" spans="1:5" ht="38.25">
      <c r="A57" s="34">
        <v>4200</v>
      </c>
      <c r="B57" s="44" t="s">
        <v>139</v>
      </c>
      <c r="C57" s="38">
        <f>+C58+C64</f>
        <v>2200000</v>
      </c>
      <c r="D57" s="37">
        <f t="shared" si="0"/>
        <v>73.648894295759234</v>
      </c>
      <c r="E57" s="29"/>
    </row>
    <row r="58" spans="1:5" ht="25.5">
      <c r="A58" s="34">
        <v>4210</v>
      </c>
      <c r="B58" s="44" t="s">
        <v>140</v>
      </c>
      <c r="C58" s="38">
        <v>0</v>
      </c>
      <c r="D58" s="37">
        <f t="shared" si="0"/>
        <v>0</v>
      </c>
      <c r="E58" s="29"/>
    </row>
    <row r="59" spans="1:5">
      <c r="A59" s="40">
        <v>4211</v>
      </c>
      <c r="B59" s="41" t="s">
        <v>141</v>
      </c>
      <c r="C59" s="36">
        <v>0</v>
      </c>
      <c r="D59" s="37">
        <f t="shared" si="0"/>
        <v>0</v>
      </c>
      <c r="E59" s="29"/>
    </row>
    <row r="60" spans="1:5">
      <c r="A60" s="40">
        <v>4212</v>
      </c>
      <c r="B60" s="41" t="s">
        <v>142</v>
      </c>
      <c r="C60" s="36">
        <v>0</v>
      </c>
      <c r="D60" s="37">
        <f t="shared" si="0"/>
        <v>0</v>
      </c>
      <c r="E60" s="29"/>
    </row>
    <row r="61" spans="1:5">
      <c r="A61" s="40">
        <v>4213</v>
      </c>
      <c r="B61" s="41" t="s">
        <v>143</v>
      </c>
      <c r="C61" s="36">
        <v>0</v>
      </c>
      <c r="D61" s="37">
        <f t="shared" si="0"/>
        <v>0</v>
      </c>
      <c r="E61" s="29"/>
    </row>
    <row r="62" spans="1:5">
      <c r="A62" s="40">
        <v>4214</v>
      </c>
      <c r="B62" s="41" t="s">
        <v>144</v>
      </c>
      <c r="C62" s="36">
        <v>0</v>
      </c>
      <c r="D62" s="37">
        <f t="shared" si="0"/>
        <v>0</v>
      </c>
      <c r="E62" s="29"/>
    </row>
    <row r="63" spans="1:5">
      <c r="A63" s="40">
        <v>4215</v>
      </c>
      <c r="B63" s="41" t="s">
        <v>145</v>
      </c>
      <c r="C63" s="36">
        <v>0</v>
      </c>
      <c r="D63" s="37">
        <f t="shared" si="0"/>
        <v>0</v>
      </c>
      <c r="E63" s="29"/>
    </row>
    <row r="64" spans="1:5">
      <c r="A64" s="34">
        <v>4220</v>
      </c>
      <c r="B64" s="35" t="s">
        <v>146</v>
      </c>
      <c r="C64" s="39">
        <f>+C65</f>
        <v>2200000</v>
      </c>
      <c r="D64" s="37">
        <f t="shared" si="0"/>
        <v>73.648894295759234</v>
      </c>
      <c r="E64" s="29"/>
    </row>
    <row r="65" spans="1:5">
      <c r="A65" s="40">
        <v>4221</v>
      </c>
      <c r="B65" s="41" t="s">
        <v>147</v>
      </c>
      <c r="C65" s="36">
        <f>+[9]ACT!B15</f>
        <v>2200000</v>
      </c>
      <c r="D65" s="37">
        <f t="shared" si="0"/>
        <v>73.648894295759234</v>
      </c>
      <c r="E65" s="29"/>
    </row>
    <row r="66" spans="1:5">
      <c r="A66" s="40">
        <v>4223</v>
      </c>
      <c r="B66" s="41" t="s">
        <v>148</v>
      </c>
      <c r="C66" s="36">
        <v>0</v>
      </c>
      <c r="D66" s="37">
        <f t="shared" si="0"/>
        <v>0</v>
      </c>
      <c r="E66" s="29"/>
    </row>
    <row r="67" spans="1:5">
      <c r="A67" s="40">
        <v>4225</v>
      </c>
      <c r="B67" s="41" t="s">
        <v>149</v>
      </c>
      <c r="C67" s="36">
        <v>0</v>
      </c>
      <c r="D67" s="37">
        <f t="shared" si="0"/>
        <v>0</v>
      </c>
      <c r="E67" s="29"/>
    </row>
    <row r="68" spans="1:5">
      <c r="A68" s="40">
        <v>4227</v>
      </c>
      <c r="B68" s="41" t="s">
        <v>150</v>
      </c>
      <c r="C68" s="36">
        <v>0</v>
      </c>
      <c r="D68" s="37">
        <f t="shared" si="0"/>
        <v>0</v>
      </c>
      <c r="E68" s="29"/>
    </row>
    <row r="69" spans="1:5">
      <c r="A69" s="34">
        <v>4300</v>
      </c>
      <c r="B69" s="35" t="s">
        <v>151</v>
      </c>
      <c r="C69" s="39">
        <v>0</v>
      </c>
      <c r="D69" s="37">
        <f t="shared" si="0"/>
        <v>0</v>
      </c>
      <c r="E69" s="41"/>
    </row>
    <row r="70" spans="1:5">
      <c r="A70" s="34">
        <v>4310</v>
      </c>
      <c r="B70" s="35" t="s">
        <v>152</v>
      </c>
      <c r="C70" s="39">
        <v>0</v>
      </c>
      <c r="D70" s="37">
        <f t="shared" si="0"/>
        <v>0</v>
      </c>
      <c r="E70" s="41"/>
    </row>
    <row r="71" spans="1:5">
      <c r="A71" s="40">
        <v>4311</v>
      </c>
      <c r="B71" s="41" t="s">
        <v>153</v>
      </c>
      <c r="C71" s="36">
        <v>0</v>
      </c>
      <c r="D71" s="37">
        <f t="shared" si="0"/>
        <v>0</v>
      </c>
      <c r="E71" s="41"/>
    </row>
    <row r="72" spans="1:5">
      <c r="A72" s="40">
        <v>4319</v>
      </c>
      <c r="B72" s="41" t="s">
        <v>154</v>
      </c>
      <c r="C72" s="36">
        <v>0</v>
      </c>
      <c r="D72" s="37">
        <f t="shared" si="0"/>
        <v>0</v>
      </c>
      <c r="E72" s="41"/>
    </row>
    <row r="73" spans="1:5">
      <c r="A73" s="34">
        <v>4320</v>
      </c>
      <c r="B73" s="35" t="s">
        <v>155</v>
      </c>
      <c r="C73" s="39">
        <v>0</v>
      </c>
      <c r="D73" s="37">
        <f t="shared" ref="D73:D90" si="1">IFERROR(C73/$C$48,"")</f>
        <v>0</v>
      </c>
      <c r="E73" s="41"/>
    </row>
    <row r="74" spans="1:5">
      <c r="A74" s="40">
        <v>4321</v>
      </c>
      <c r="B74" s="41" t="s">
        <v>156</v>
      </c>
      <c r="C74" s="36">
        <v>0</v>
      </c>
      <c r="D74" s="37">
        <f t="shared" si="1"/>
        <v>0</v>
      </c>
      <c r="E74" s="41"/>
    </row>
    <row r="75" spans="1:5">
      <c r="A75" s="40">
        <v>4322</v>
      </c>
      <c r="B75" s="41" t="s">
        <v>157</v>
      </c>
      <c r="C75" s="36">
        <v>0</v>
      </c>
      <c r="D75" s="37">
        <f t="shared" si="1"/>
        <v>0</v>
      </c>
      <c r="E75" s="41"/>
    </row>
    <row r="76" spans="1:5">
      <c r="A76" s="40">
        <v>4323</v>
      </c>
      <c r="B76" s="41" t="s">
        <v>158</v>
      </c>
      <c r="C76" s="36">
        <v>0</v>
      </c>
      <c r="D76" s="37">
        <f t="shared" si="1"/>
        <v>0</v>
      </c>
      <c r="E76" s="41"/>
    </row>
    <row r="77" spans="1:5">
      <c r="A77" s="40">
        <v>4324</v>
      </c>
      <c r="B77" s="41" t="s">
        <v>159</v>
      </c>
      <c r="C77" s="36">
        <v>0</v>
      </c>
      <c r="D77" s="37">
        <f t="shared" si="1"/>
        <v>0</v>
      </c>
      <c r="E77" s="41"/>
    </row>
    <row r="78" spans="1:5">
      <c r="A78" s="40">
        <v>4325</v>
      </c>
      <c r="B78" s="41" t="s">
        <v>160</v>
      </c>
      <c r="C78" s="36">
        <v>0</v>
      </c>
      <c r="D78" s="37">
        <f t="shared" si="1"/>
        <v>0</v>
      </c>
      <c r="E78" s="41"/>
    </row>
    <row r="79" spans="1:5">
      <c r="A79" s="34">
        <v>4330</v>
      </c>
      <c r="B79" s="35" t="s">
        <v>161</v>
      </c>
      <c r="C79" s="39">
        <v>0</v>
      </c>
      <c r="D79" s="37">
        <f t="shared" si="1"/>
        <v>0</v>
      </c>
      <c r="E79" s="41"/>
    </row>
    <row r="80" spans="1:5">
      <c r="A80" s="40">
        <v>4331</v>
      </c>
      <c r="B80" s="41" t="s">
        <v>161</v>
      </c>
      <c r="C80" s="36">
        <v>0</v>
      </c>
      <c r="D80" s="37">
        <f t="shared" si="1"/>
        <v>0</v>
      </c>
      <c r="E80" s="41"/>
    </row>
    <row r="81" spans="1:5">
      <c r="A81" s="34">
        <v>4340</v>
      </c>
      <c r="B81" s="35" t="s">
        <v>162</v>
      </c>
      <c r="C81" s="39">
        <v>0</v>
      </c>
      <c r="D81" s="37">
        <f t="shared" si="1"/>
        <v>0</v>
      </c>
      <c r="E81" s="41"/>
    </row>
    <row r="82" spans="1:5">
      <c r="A82" s="40">
        <v>4341</v>
      </c>
      <c r="B82" s="41" t="s">
        <v>162</v>
      </c>
      <c r="C82" s="36">
        <v>0</v>
      </c>
      <c r="D82" s="37">
        <f t="shared" si="1"/>
        <v>0</v>
      </c>
      <c r="E82" s="41"/>
    </row>
    <row r="83" spans="1:5">
      <c r="A83" s="34">
        <v>4390</v>
      </c>
      <c r="B83" s="35" t="s">
        <v>163</v>
      </c>
      <c r="C83" s="39">
        <v>0</v>
      </c>
      <c r="D83" s="37">
        <f t="shared" si="1"/>
        <v>0</v>
      </c>
      <c r="E83" s="41"/>
    </row>
    <row r="84" spans="1:5">
      <c r="A84" s="40">
        <v>4392</v>
      </c>
      <c r="B84" s="41" t="s">
        <v>164</v>
      </c>
      <c r="C84" s="36">
        <v>0</v>
      </c>
      <c r="D84" s="37">
        <f t="shared" si="1"/>
        <v>0</v>
      </c>
      <c r="E84" s="41"/>
    </row>
    <row r="85" spans="1:5">
      <c r="A85" s="40">
        <v>4393</v>
      </c>
      <c r="B85" s="41" t="s">
        <v>165</v>
      </c>
      <c r="C85" s="36">
        <v>0</v>
      </c>
      <c r="D85" s="37">
        <f t="shared" si="1"/>
        <v>0</v>
      </c>
      <c r="E85" s="41"/>
    </row>
    <row r="86" spans="1:5">
      <c r="A86" s="40">
        <v>4394</v>
      </c>
      <c r="B86" s="41" t="s">
        <v>166</v>
      </c>
      <c r="C86" s="36">
        <v>0</v>
      </c>
      <c r="D86" s="37">
        <f t="shared" si="1"/>
        <v>0</v>
      </c>
      <c r="E86" s="41"/>
    </row>
    <row r="87" spans="1:5">
      <c r="A87" s="40">
        <v>4395</v>
      </c>
      <c r="B87" s="41" t="s">
        <v>167</v>
      </c>
      <c r="C87" s="36">
        <v>0</v>
      </c>
      <c r="D87" s="37">
        <f t="shared" si="1"/>
        <v>0</v>
      </c>
      <c r="E87" s="41"/>
    </row>
    <row r="88" spans="1:5">
      <c r="A88" s="40">
        <v>4396</v>
      </c>
      <c r="B88" s="41" t="s">
        <v>168</v>
      </c>
      <c r="C88" s="36">
        <v>0</v>
      </c>
      <c r="D88" s="37">
        <f t="shared" si="1"/>
        <v>0</v>
      </c>
      <c r="E88" s="41"/>
    </row>
    <row r="89" spans="1:5">
      <c r="A89" s="40">
        <v>4397</v>
      </c>
      <c r="B89" s="41" t="s">
        <v>169</v>
      </c>
      <c r="C89" s="36">
        <v>0</v>
      </c>
      <c r="D89" s="37">
        <f t="shared" si="1"/>
        <v>0</v>
      </c>
      <c r="E89" s="41"/>
    </row>
    <row r="90" spans="1:5">
      <c r="A90" s="40">
        <v>4399</v>
      </c>
      <c r="B90" s="41" t="s">
        <v>163</v>
      </c>
      <c r="C90" s="36">
        <v>0</v>
      </c>
      <c r="D90" s="37">
        <f t="shared" si="1"/>
        <v>0</v>
      </c>
      <c r="E90" s="41"/>
    </row>
    <row r="91" spans="1:5">
      <c r="A91" s="29"/>
      <c r="B91" s="29"/>
      <c r="C91" s="29"/>
      <c r="D91" s="30"/>
      <c r="E91" s="29"/>
    </row>
    <row r="92" spans="1:5">
      <c r="A92" s="143" t="s">
        <v>170</v>
      </c>
      <c r="B92" s="143"/>
      <c r="C92" s="143"/>
      <c r="D92" s="143"/>
      <c r="E92" s="143"/>
    </row>
    <row r="93" spans="1:5">
      <c r="A93" s="31" t="s">
        <v>88</v>
      </c>
      <c r="B93" s="31" t="s">
        <v>89</v>
      </c>
      <c r="C93" s="32" t="s">
        <v>90</v>
      </c>
      <c r="D93" s="33" t="s">
        <v>91</v>
      </c>
      <c r="E93" s="32" t="s">
        <v>92</v>
      </c>
    </row>
    <row r="94" spans="1:5">
      <c r="A94" s="34">
        <v>5000</v>
      </c>
      <c r="B94" s="35" t="s">
        <v>28</v>
      </c>
      <c r="C94" s="38">
        <f>C95+C123+C181</f>
        <v>1463818.3399999999</v>
      </c>
      <c r="D94" s="43"/>
      <c r="E94" s="41"/>
    </row>
    <row r="95" spans="1:5">
      <c r="A95" s="34">
        <v>5100</v>
      </c>
      <c r="B95" s="35" t="s">
        <v>171</v>
      </c>
      <c r="C95" s="38">
        <f>C96+C103+C113</f>
        <v>1398123.65</v>
      </c>
      <c r="D95" s="43"/>
      <c r="E95" s="41"/>
    </row>
    <row r="96" spans="1:5">
      <c r="A96" s="34">
        <v>5110</v>
      </c>
      <c r="B96" s="35" t="s">
        <v>172</v>
      </c>
      <c r="C96" s="38">
        <f>SUM(C97:C102)</f>
        <v>897590.18</v>
      </c>
      <c r="D96" s="43">
        <f t="shared" ref="D96:D102" si="2">IFERROR(C96/$C$96,"")</f>
        <v>1</v>
      </c>
      <c r="E96" s="41"/>
    </row>
    <row r="97" spans="1:5">
      <c r="A97" s="40">
        <v>5111</v>
      </c>
      <c r="B97" s="41" t="s">
        <v>173</v>
      </c>
      <c r="C97" s="45">
        <v>0</v>
      </c>
      <c r="D97" s="43">
        <f t="shared" si="2"/>
        <v>0</v>
      </c>
      <c r="E97" s="41"/>
    </row>
    <row r="98" spans="1:5">
      <c r="A98" s="40">
        <v>5112</v>
      </c>
      <c r="B98" s="41" t="s">
        <v>174</v>
      </c>
      <c r="C98" s="46">
        <f>+[9]ACT!B28</f>
        <v>897590.18</v>
      </c>
      <c r="D98" s="43">
        <f t="shared" si="2"/>
        <v>1</v>
      </c>
      <c r="E98" s="41"/>
    </row>
    <row r="99" spans="1:5">
      <c r="A99" s="40">
        <v>5113</v>
      </c>
      <c r="B99" s="41" t="s">
        <v>175</v>
      </c>
      <c r="C99" s="45">
        <v>0</v>
      </c>
      <c r="D99" s="43">
        <f t="shared" si="2"/>
        <v>0</v>
      </c>
      <c r="E99" s="41"/>
    </row>
    <row r="100" spans="1:5">
      <c r="A100" s="40">
        <v>5114</v>
      </c>
      <c r="B100" s="41" t="s">
        <v>176</v>
      </c>
      <c r="C100" s="45">
        <v>0</v>
      </c>
      <c r="D100" s="43">
        <f t="shared" si="2"/>
        <v>0</v>
      </c>
      <c r="E100" s="41"/>
    </row>
    <row r="101" spans="1:5">
      <c r="A101" s="40">
        <v>5115</v>
      </c>
      <c r="B101" s="41" t="s">
        <v>177</v>
      </c>
      <c r="C101" s="45">
        <v>0</v>
      </c>
      <c r="D101" s="43">
        <f t="shared" si="2"/>
        <v>0</v>
      </c>
      <c r="E101" s="41"/>
    </row>
    <row r="102" spans="1:5">
      <c r="A102" s="40">
        <v>5116</v>
      </c>
      <c r="B102" s="41" t="s">
        <v>178</v>
      </c>
      <c r="C102" s="45">
        <v>0</v>
      </c>
      <c r="D102" s="43">
        <f t="shared" si="2"/>
        <v>0</v>
      </c>
      <c r="E102" s="41"/>
    </row>
    <row r="103" spans="1:5">
      <c r="A103" s="34">
        <v>5120</v>
      </c>
      <c r="B103" s="35" t="s">
        <v>179</v>
      </c>
      <c r="C103" s="38">
        <f>SUM(C104:C112)</f>
        <v>32784.769999999997</v>
      </c>
      <c r="D103" s="43">
        <f t="shared" ref="D103:D112" si="3">IFERROR(C103/$C$103,"")</f>
        <v>1</v>
      </c>
      <c r="E103" s="41"/>
    </row>
    <row r="104" spans="1:5">
      <c r="A104" s="40">
        <v>5121</v>
      </c>
      <c r="B104" s="41" t="s">
        <v>180</v>
      </c>
      <c r="C104" s="45">
        <v>0</v>
      </c>
      <c r="D104" s="43">
        <f t="shared" si="3"/>
        <v>0</v>
      </c>
      <c r="E104" s="41"/>
    </row>
    <row r="105" spans="1:5">
      <c r="A105" s="40">
        <v>5122</v>
      </c>
      <c r="B105" s="41" t="s">
        <v>181</v>
      </c>
      <c r="C105" s="45">
        <v>0</v>
      </c>
      <c r="D105" s="43">
        <f t="shared" si="3"/>
        <v>0</v>
      </c>
      <c r="E105" s="41"/>
    </row>
    <row r="106" spans="1:5">
      <c r="A106" s="40">
        <v>5123</v>
      </c>
      <c r="B106" s="41" t="s">
        <v>182</v>
      </c>
      <c r="C106" s="45">
        <v>0</v>
      </c>
      <c r="D106" s="43">
        <f t="shared" si="3"/>
        <v>0</v>
      </c>
      <c r="E106" s="41"/>
    </row>
    <row r="107" spans="1:5">
      <c r="A107" s="40">
        <v>5124</v>
      </c>
      <c r="B107" s="41" t="s">
        <v>183</v>
      </c>
      <c r="C107" s="45">
        <v>0</v>
      </c>
      <c r="D107" s="43">
        <f t="shared" si="3"/>
        <v>0</v>
      </c>
      <c r="E107" s="41"/>
    </row>
    <row r="108" spans="1:5">
      <c r="A108" s="40">
        <v>5125</v>
      </c>
      <c r="B108" s="41" t="s">
        <v>184</v>
      </c>
      <c r="C108" s="45">
        <v>0</v>
      </c>
      <c r="D108" s="43">
        <f t="shared" si="3"/>
        <v>0</v>
      </c>
      <c r="E108" s="41"/>
    </row>
    <row r="109" spans="1:5">
      <c r="A109" s="40">
        <v>5126</v>
      </c>
      <c r="B109" s="41" t="s">
        <v>185</v>
      </c>
      <c r="C109" s="46">
        <v>32784.769999999997</v>
      </c>
      <c r="D109" s="43">
        <f t="shared" si="3"/>
        <v>1</v>
      </c>
      <c r="E109" s="41"/>
    </row>
    <row r="110" spans="1:5">
      <c r="A110" s="40">
        <v>5127</v>
      </c>
      <c r="B110" s="41" t="s">
        <v>186</v>
      </c>
      <c r="C110" s="45">
        <v>0</v>
      </c>
      <c r="D110" s="43">
        <f t="shared" si="3"/>
        <v>0</v>
      </c>
      <c r="E110" s="41"/>
    </row>
    <row r="111" spans="1:5">
      <c r="A111" s="40">
        <v>5128</v>
      </c>
      <c r="B111" s="41" t="s">
        <v>187</v>
      </c>
      <c r="C111" s="45">
        <v>0</v>
      </c>
      <c r="D111" s="43">
        <f t="shared" si="3"/>
        <v>0</v>
      </c>
      <c r="E111" s="41"/>
    </row>
    <row r="112" spans="1:5">
      <c r="A112" s="40">
        <v>5129</v>
      </c>
      <c r="B112" s="41" t="s">
        <v>188</v>
      </c>
      <c r="C112" s="45">
        <v>0</v>
      </c>
      <c r="D112" s="43">
        <f t="shared" si="3"/>
        <v>0</v>
      </c>
      <c r="E112" s="41"/>
    </row>
    <row r="113" spans="1:5">
      <c r="A113" s="34">
        <v>5130</v>
      </c>
      <c r="B113" s="35" t="s">
        <v>189</v>
      </c>
      <c r="C113" s="38">
        <f>SUM(C114:C122)</f>
        <v>467748.69999999995</v>
      </c>
      <c r="D113" s="43">
        <f t="shared" ref="D113:D176" si="4">IFERROR(C113/$C$113,"")</f>
        <v>1</v>
      </c>
      <c r="E113" s="41"/>
    </row>
    <row r="114" spans="1:5">
      <c r="A114" s="40">
        <v>5131</v>
      </c>
      <c r="B114" s="41" t="s">
        <v>190</v>
      </c>
      <c r="C114" s="47">
        <v>13951.85</v>
      </c>
      <c r="D114" s="43">
        <f t="shared" si="4"/>
        <v>2.9827661733747207E-2</v>
      </c>
      <c r="E114" s="41"/>
    </row>
    <row r="115" spans="1:5">
      <c r="A115" s="40">
        <v>5132</v>
      </c>
      <c r="B115" s="41" t="s">
        <v>191</v>
      </c>
      <c r="C115" s="47">
        <v>0</v>
      </c>
      <c r="D115" s="43">
        <f t="shared" si="4"/>
        <v>0</v>
      </c>
      <c r="E115" s="41"/>
    </row>
    <row r="116" spans="1:5">
      <c r="A116" s="40">
        <v>5133</v>
      </c>
      <c r="B116" s="41" t="s">
        <v>192</v>
      </c>
      <c r="C116" s="47">
        <v>69334.559999999998</v>
      </c>
      <c r="D116" s="43">
        <f t="shared" si="4"/>
        <v>0.14823036386846186</v>
      </c>
      <c r="E116" s="41"/>
    </row>
    <row r="117" spans="1:5">
      <c r="A117" s="40">
        <v>5134</v>
      </c>
      <c r="B117" s="41" t="s">
        <v>193</v>
      </c>
      <c r="C117" s="47">
        <v>148724.94</v>
      </c>
      <c r="D117" s="43">
        <f t="shared" si="4"/>
        <v>0.31795906648163857</v>
      </c>
      <c r="E117" s="41"/>
    </row>
    <row r="118" spans="1:5">
      <c r="A118" s="40">
        <v>5135</v>
      </c>
      <c r="B118" s="41" t="s">
        <v>194</v>
      </c>
      <c r="C118" s="47">
        <v>109383.51</v>
      </c>
      <c r="D118" s="43">
        <f t="shared" si="4"/>
        <v>0.23385101872009481</v>
      </c>
      <c r="E118" s="41"/>
    </row>
    <row r="119" spans="1:5">
      <c r="A119" s="40">
        <v>5136</v>
      </c>
      <c r="B119" s="41" t="s">
        <v>195</v>
      </c>
      <c r="C119" s="47">
        <v>0</v>
      </c>
      <c r="D119" s="43">
        <f t="shared" si="4"/>
        <v>0</v>
      </c>
      <c r="E119" s="41"/>
    </row>
    <row r="120" spans="1:5">
      <c r="A120" s="40">
        <v>5137</v>
      </c>
      <c r="B120" s="41" t="s">
        <v>196</v>
      </c>
      <c r="C120" s="47">
        <v>34684.04</v>
      </c>
      <c r="D120" s="43">
        <f t="shared" si="4"/>
        <v>7.4151013140175498E-2</v>
      </c>
      <c r="E120" s="41"/>
    </row>
    <row r="121" spans="1:5">
      <c r="A121" s="40">
        <v>5138</v>
      </c>
      <c r="B121" s="41" t="s">
        <v>197</v>
      </c>
      <c r="C121" s="47">
        <v>63802.8</v>
      </c>
      <c r="D121" s="43">
        <f t="shared" si="4"/>
        <v>0.13640401352264583</v>
      </c>
      <c r="E121" s="41"/>
    </row>
    <row r="122" spans="1:5">
      <c r="A122" s="40">
        <v>5139</v>
      </c>
      <c r="B122" s="41" t="s">
        <v>198</v>
      </c>
      <c r="C122" s="47">
        <v>27867</v>
      </c>
      <c r="D122" s="43">
        <f t="shared" si="4"/>
        <v>5.9576862533236338E-2</v>
      </c>
      <c r="E122" s="41"/>
    </row>
    <row r="123" spans="1:5">
      <c r="A123" s="34">
        <v>5200</v>
      </c>
      <c r="B123" s="35" t="s">
        <v>199</v>
      </c>
      <c r="C123" s="39">
        <v>0</v>
      </c>
      <c r="D123" s="37">
        <f t="shared" si="4"/>
        <v>0</v>
      </c>
      <c r="E123" s="41"/>
    </row>
    <row r="124" spans="1:5">
      <c r="A124" s="34">
        <v>5210</v>
      </c>
      <c r="B124" s="35" t="s">
        <v>200</v>
      </c>
      <c r="C124" s="39">
        <v>0</v>
      </c>
      <c r="D124" s="37">
        <f t="shared" si="4"/>
        <v>0</v>
      </c>
      <c r="E124" s="41"/>
    </row>
    <row r="125" spans="1:5">
      <c r="A125" s="40">
        <v>5211</v>
      </c>
      <c r="B125" s="41" t="s">
        <v>201</v>
      </c>
      <c r="C125" s="36">
        <v>0</v>
      </c>
      <c r="D125" s="37">
        <f t="shared" si="4"/>
        <v>0</v>
      </c>
      <c r="E125" s="41"/>
    </row>
    <row r="126" spans="1:5">
      <c r="A126" s="40">
        <v>5212</v>
      </c>
      <c r="B126" s="41" t="s">
        <v>202</v>
      </c>
      <c r="C126" s="36">
        <v>0</v>
      </c>
      <c r="D126" s="37">
        <f t="shared" si="4"/>
        <v>0</v>
      </c>
      <c r="E126" s="41"/>
    </row>
    <row r="127" spans="1:5">
      <c r="A127" s="34">
        <v>5220</v>
      </c>
      <c r="B127" s="35" t="s">
        <v>203</v>
      </c>
      <c r="C127" s="39">
        <v>0</v>
      </c>
      <c r="D127" s="37">
        <f t="shared" si="4"/>
        <v>0</v>
      </c>
      <c r="E127" s="41"/>
    </row>
    <row r="128" spans="1:5">
      <c r="A128" s="40">
        <v>5221</v>
      </c>
      <c r="B128" s="41" t="s">
        <v>204</v>
      </c>
      <c r="C128" s="36">
        <v>0</v>
      </c>
      <c r="D128" s="37">
        <f t="shared" si="4"/>
        <v>0</v>
      </c>
      <c r="E128" s="41"/>
    </row>
    <row r="129" spans="1:5">
      <c r="A129" s="40">
        <v>5222</v>
      </c>
      <c r="B129" s="41" t="s">
        <v>205</v>
      </c>
      <c r="C129" s="36">
        <v>0</v>
      </c>
      <c r="D129" s="37">
        <f t="shared" si="4"/>
        <v>0</v>
      </c>
      <c r="E129" s="41"/>
    </row>
    <row r="130" spans="1:5">
      <c r="A130" s="34">
        <v>5230</v>
      </c>
      <c r="B130" s="35" t="s">
        <v>148</v>
      </c>
      <c r="C130" s="39">
        <v>0</v>
      </c>
      <c r="D130" s="37">
        <f t="shared" si="4"/>
        <v>0</v>
      </c>
      <c r="E130" s="41"/>
    </row>
    <row r="131" spans="1:5">
      <c r="A131" s="40">
        <v>5231</v>
      </c>
      <c r="B131" s="41" t="s">
        <v>206</v>
      </c>
      <c r="C131" s="36">
        <v>0</v>
      </c>
      <c r="D131" s="37">
        <f t="shared" si="4"/>
        <v>0</v>
      </c>
      <c r="E131" s="41"/>
    </row>
    <row r="132" spans="1:5">
      <c r="A132" s="40">
        <v>5232</v>
      </c>
      <c r="B132" s="41" t="s">
        <v>207</v>
      </c>
      <c r="C132" s="36">
        <v>0</v>
      </c>
      <c r="D132" s="37">
        <f t="shared" si="4"/>
        <v>0</v>
      </c>
      <c r="E132" s="41"/>
    </row>
    <row r="133" spans="1:5">
      <c r="A133" s="34">
        <v>5240</v>
      </c>
      <c r="B133" s="35" t="s">
        <v>208</v>
      </c>
      <c r="C133" s="39">
        <v>0</v>
      </c>
      <c r="D133" s="37">
        <f t="shared" si="4"/>
        <v>0</v>
      </c>
      <c r="E133" s="41"/>
    </row>
    <row r="134" spans="1:5">
      <c r="A134" s="40">
        <v>5241</v>
      </c>
      <c r="B134" s="41" t="s">
        <v>209</v>
      </c>
      <c r="C134" s="36">
        <v>0</v>
      </c>
      <c r="D134" s="37">
        <f t="shared" si="4"/>
        <v>0</v>
      </c>
      <c r="E134" s="41"/>
    </row>
    <row r="135" spans="1:5">
      <c r="A135" s="40">
        <v>5242</v>
      </c>
      <c r="B135" s="41" t="s">
        <v>210</v>
      </c>
      <c r="C135" s="36">
        <v>0</v>
      </c>
      <c r="D135" s="37">
        <f t="shared" si="4"/>
        <v>0</v>
      </c>
      <c r="E135" s="41"/>
    </row>
    <row r="136" spans="1:5">
      <c r="A136" s="40">
        <v>5243</v>
      </c>
      <c r="B136" s="41" t="s">
        <v>211</v>
      </c>
      <c r="C136" s="36">
        <v>0</v>
      </c>
      <c r="D136" s="37">
        <f t="shared" si="4"/>
        <v>0</v>
      </c>
      <c r="E136" s="41"/>
    </row>
    <row r="137" spans="1:5">
      <c r="A137" s="40">
        <v>5244</v>
      </c>
      <c r="B137" s="41" t="s">
        <v>212</v>
      </c>
      <c r="C137" s="36">
        <v>0</v>
      </c>
      <c r="D137" s="37">
        <f t="shared" si="4"/>
        <v>0</v>
      </c>
      <c r="E137" s="41"/>
    </row>
    <row r="138" spans="1:5">
      <c r="A138" s="34">
        <v>5250</v>
      </c>
      <c r="B138" s="35" t="s">
        <v>149</v>
      </c>
      <c r="C138" s="39">
        <v>0</v>
      </c>
      <c r="D138" s="37">
        <f t="shared" si="4"/>
        <v>0</v>
      </c>
      <c r="E138" s="41"/>
    </row>
    <row r="139" spans="1:5">
      <c r="A139" s="40">
        <v>5251</v>
      </c>
      <c r="B139" s="41" t="s">
        <v>213</v>
      </c>
      <c r="C139" s="36">
        <v>0</v>
      </c>
      <c r="D139" s="37">
        <f t="shared" si="4"/>
        <v>0</v>
      </c>
      <c r="E139" s="41"/>
    </row>
    <row r="140" spans="1:5">
      <c r="A140" s="40">
        <v>5252</v>
      </c>
      <c r="B140" s="41" t="s">
        <v>214</v>
      </c>
      <c r="C140" s="36">
        <v>0</v>
      </c>
      <c r="D140" s="37">
        <f t="shared" si="4"/>
        <v>0</v>
      </c>
      <c r="E140" s="41"/>
    </row>
    <row r="141" spans="1:5">
      <c r="A141" s="40">
        <v>5259</v>
      </c>
      <c r="B141" s="41" t="s">
        <v>215</v>
      </c>
      <c r="C141" s="36">
        <v>0</v>
      </c>
      <c r="D141" s="37">
        <f t="shared" si="4"/>
        <v>0</v>
      </c>
      <c r="E141" s="41"/>
    </row>
    <row r="142" spans="1:5">
      <c r="A142" s="34">
        <v>5260</v>
      </c>
      <c r="B142" s="35" t="s">
        <v>216</v>
      </c>
      <c r="C142" s="39">
        <v>0</v>
      </c>
      <c r="D142" s="37">
        <f t="shared" si="4"/>
        <v>0</v>
      </c>
      <c r="E142" s="41"/>
    </row>
    <row r="143" spans="1:5">
      <c r="A143" s="40">
        <v>5261</v>
      </c>
      <c r="B143" s="41" t="s">
        <v>217</v>
      </c>
      <c r="C143" s="36">
        <v>0</v>
      </c>
      <c r="D143" s="37">
        <f t="shared" si="4"/>
        <v>0</v>
      </c>
      <c r="E143" s="41"/>
    </row>
    <row r="144" spans="1:5">
      <c r="A144" s="40">
        <v>5262</v>
      </c>
      <c r="B144" s="41" t="s">
        <v>218</v>
      </c>
      <c r="C144" s="36">
        <v>0</v>
      </c>
      <c r="D144" s="37">
        <f t="shared" si="4"/>
        <v>0</v>
      </c>
      <c r="E144" s="41"/>
    </row>
    <row r="145" spans="1:5">
      <c r="A145" s="34">
        <v>5270</v>
      </c>
      <c r="B145" s="35" t="s">
        <v>219</v>
      </c>
      <c r="C145" s="39">
        <v>0</v>
      </c>
      <c r="D145" s="37">
        <f t="shared" si="4"/>
        <v>0</v>
      </c>
      <c r="E145" s="41"/>
    </row>
    <row r="146" spans="1:5">
      <c r="A146" s="40">
        <v>5271</v>
      </c>
      <c r="B146" s="41" t="s">
        <v>220</v>
      </c>
      <c r="C146" s="36">
        <v>0</v>
      </c>
      <c r="D146" s="37">
        <f t="shared" si="4"/>
        <v>0</v>
      </c>
      <c r="E146" s="41"/>
    </row>
    <row r="147" spans="1:5">
      <c r="A147" s="34">
        <v>5280</v>
      </c>
      <c r="B147" s="35" t="s">
        <v>221</v>
      </c>
      <c r="C147" s="39">
        <v>0</v>
      </c>
      <c r="D147" s="37">
        <f t="shared" si="4"/>
        <v>0</v>
      </c>
      <c r="E147" s="41"/>
    </row>
    <row r="148" spans="1:5">
      <c r="A148" s="40">
        <v>5281</v>
      </c>
      <c r="B148" s="41" t="s">
        <v>222</v>
      </c>
      <c r="C148" s="36">
        <v>0</v>
      </c>
      <c r="D148" s="37">
        <f t="shared" si="4"/>
        <v>0</v>
      </c>
      <c r="E148" s="41"/>
    </row>
    <row r="149" spans="1:5">
      <c r="A149" s="40">
        <v>5282</v>
      </c>
      <c r="B149" s="41" t="s">
        <v>223</v>
      </c>
      <c r="C149" s="36">
        <v>0</v>
      </c>
      <c r="D149" s="37">
        <f t="shared" si="4"/>
        <v>0</v>
      </c>
      <c r="E149" s="41"/>
    </row>
    <row r="150" spans="1:5">
      <c r="A150" s="40">
        <v>5283</v>
      </c>
      <c r="B150" s="41" t="s">
        <v>224</v>
      </c>
      <c r="C150" s="36">
        <v>0</v>
      </c>
      <c r="D150" s="37">
        <f t="shared" si="4"/>
        <v>0</v>
      </c>
      <c r="E150" s="41"/>
    </row>
    <row r="151" spans="1:5">
      <c r="A151" s="40">
        <v>5284</v>
      </c>
      <c r="B151" s="41" t="s">
        <v>225</v>
      </c>
      <c r="C151" s="36">
        <v>0</v>
      </c>
      <c r="D151" s="37">
        <f t="shared" si="4"/>
        <v>0</v>
      </c>
      <c r="E151" s="41"/>
    </row>
    <row r="152" spans="1:5">
      <c r="A152" s="40">
        <v>5285</v>
      </c>
      <c r="B152" s="41" t="s">
        <v>226</v>
      </c>
      <c r="C152" s="36">
        <v>0</v>
      </c>
      <c r="D152" s="37">
        <f t="shared" si="4"/>
        <v>0</v>
      </c>
      <c r="E152" s="41"/>
    </row>
    <row r="153" spans="1:5">
      <c r="A153" s="34">
        <v>5290</v>
      </c>
      <c r="B153" s="35" t="s">
        <v>227</v>
      </c>
      <c r="C153" s="39">
        <v>0</v>
      </c>
      <c r="D153" s="37">
        <f t="shared" si="4"/>
        <v>0</v>
      </c>
      <c r="E153" s="41"/>
    </row>
    <row r="154" spans="1:5">
      <c r="A154" s="40">
        <v>5291</v>
      </c>
      <c r="B154" s="41" t="s">
        <v>228</v>
      </c>
      <c r="C154" s="36">
        <v>0</v>
      </c>
      <c r="D154" s="37">
        <f t="shared" si="4"/>
        <v>0</v>
      </c>
      <c r="E154" s="41"/>
    </row>
    <row r="155" spans="1:5">
      <c r="A155" s="40">
        <v>5292</v>
      </c>
      <c r="B155" s="41" t="s">
        <v>229</v>
      </c>
      <c r="C155" s="36">
        <v>0</v>
      </c>
      <c r="D155" s="37">
        <f t="shared" si="4"/>
        <v>0</v>
      </c>
      <c r="E155" s="41"/>
    </row>
    <row r="156" spans="1:5">
      <c r="A156" s="34">
        <v>5300</v>
      </c>
      <c r="B156" s="35" t="s">
        <v>230</v>
      </c>
      <c r="C156" s="39">
        <v>0</v>
      </c>
      <c r="D156" s="37">
        <f t="shared" si="4"/>
        <v>0</v>
      </c>
      <c r="E156" s="41"/>
    </row>
    <row r="157" spans="1:5">
      <c r="A157" s="34">
        <v>5310</v>
      </c>
      <c r="B157" s="35" t="s">
        <v>141</v>
      </c>
      <c r="C157" s="39">
        <v>0</v>
      </c>
      <c r="D157" s="37">
        <f t="shared" si="4"/>
        <v>0</v>
      </c>
      <c r="E157" s="41"/>
    </row>
    <row r="158" spans="1:5">
      <c r="A158" s="40">
        <v>5311</v>
      </c>
      <c r="B158" s="41" t="s">
        <v>231</v>
      </c>
      <c r="C158" s="36">
        <v>0</v>
      </c>
      <c r="D158" s="37">
        <f t="shared" si="4"/>
        <v>0</v>
      </c>
      <c r="E158" s="41"/>
    </row>
    <row r="159" spans="1:5">
      <c r="A159" s="40">
        <v>5312</v>
      </c>
      <c r="B159" s="41" t="s">
        <v>232</v>
      </c>
      <c r="C159" s="36">
        <v>0</v>
      </c>
      <c r="D159" s="37">
        <f t="shared" si="4"/>
        <v>0</v>
      </c>
      <c r="E159" s="41"/>
    </row>
    <row r="160" spans="1:5">
      <c r="A160" s="34">
        <v>5320</v>
      </c>
      <c r="B160" s="35" t="s">
        <v>142</v>
      </c>
      <c r="C160" s="39">
        <v>0</v>
      </c>
      <c r="D160" s="37">
        <f t="shared" si="4"/>
        <v>0</v>
      </c>
      <c r="E160" s="41"/>
    </row>
    <row r="161" spans="1:5">
      <c r="A161" s="40">
        <v>5321</v>
      </c>
      <c r="B161" s="41" t="s">
        <v>233</v>
      </c>
      <c r="C161" s="36">
        <v>0</v>
      </c>
      <c r="D161" s="37">
        <f t="shared" si="4"/>
        <v>0</v>
      </c>
      <c r="E161" s="41"/>
    </row>
    <row r="162" spans="1:5">
      <c r="A162" s="40">
        <v>5322</v>
      </c>
      <c r="B162" s="41" t="s">
        <v>234</v>
      </c>
      <c r="C162" s="36">
        <v>0</v>
      </c>
      <c r="D162" s="37">
        <f t="shared" si="4"/>
        <v>0</v>
      </c>
      <c r="E162" s="41"/>
    </row>
    <row r="163" spans="1:5">
      <c r="A163" s="34">
        <v>5330</v>
      </c>
      <c r="B163" s="35" t="s">
        <v>143</v>
      </c>
      <c r="C163" s="39">
        <v>0</v>
      </c>
      <c r="D163" s="37">
        <f t="shared" si="4"/>
        <v>0</v>
      </c>
      <c r="E163" s="41"/>
    </row>
    <row r="164" spans="1:5">
      <c r="A164" s="40">
        <v>5331</v>
      </c>
      <c r="B164" s="41" t="s">
        <v>235</v>
      </c>
      <c r="C164" s="36">
        <v>0</v>
      </c>
      <c r="D164" s="37">
        <f t="shared" si="4"/>
        <v>0</v>
      </c>
      <c r="E164" s="41"/>
    </row>
    <row r="165" spans="1:5">
      <c r="A165" s="40">
        <v>5332</v>
      </c>
      <c r="B165" s="41" t="s">
        <v>236</v>
      </c>
      <c r="C165" s="36">
        <v>0</v>
      </c>
      <c r="D165" s="37">
        <f t="shared" si="4"/>
        <v>0</v>
      </c>
      <c r="E165" s="41"/>
    </row>
    <row r="166" spans="1:5">
      <c r="A166" s="34">
        <v>5400</v>
      </c>
      <c r="B166" s="35" t="s">
        <v>237</v>
      </c>
      <c r="C166" s="39">
        <v>0</v>
      </c>
      <c r="D166" s="37">
        <f t="shared" si="4"/>
        <v>0</v>
      </c>
      <c r="E166" s="41"/>
    </row>
    <row r="167" spans="1:5">
      <c r="A167" s="34">
        <v>5410</v>
      </c>
      <c r="B167" s="35" t="s">
        <v>238</v>
      </c>
      <c r="C167" s="39">
        <v>0</v>
      </c>
      <c r="D167" s="37">
        <f t="shared" si="4"/>
        <v>0</v>
      </c>
      <c r="E167" s="41"/>
    </row>
    <row r="168" spans="1:5">
      <c r="A168" s="40">
        <v>5411</v>
      </c>
      <c r="B168" s="41" t="s">
        <v>239</v>
      </c>
      <c r="C168" s="36">
        <v>0</v>
      </c>
      <c r="D168" s="37">
        <f t="shared" si="4"/>
        <v>0</v>
      </c>
      <c r="E168" s="41"/>
    </row>
    <row r="169" spans="1:5">
      <c r="A169" s="40">
        <v>5412</v>
      </c>
      <c r="B169" s="41" t="s">
        <v>240</v>
      </c>
      <c r="C169" s="36">
        <v>0</v>
      </c>
      <c r="D169" s="37">
        <f t="shared" si="4"/>
        <v>0</v>
      </c>
      <c r="E169" s="41"/>
    </row>
    <row r="170" spans="1:5">
      <c r="A170" s="34">
        <v>5420</v>
      </c>
      <c r="B170" s="35" t="s">
        <v>241</v>
      </c>
      <c r="C170" s="39">
        <v>0</v>
      </c>
      <c r="D170" s="37">
        <f t="shared" si="4"/>
        <v>0</v>
      </c>
      <c r="E170" s="41"/>
    </row>
    <row r="171" spans="1:5">
      <c r="A171" s="40">
        <v>5421</v>
      </c>
      <c r="B171" s="41" t="s">
        <v>242</v>
      </c>
      <c r="C171" s="36">
        <v>0</v>
      </c>
      <c r="D171" s="37">
        <f t="shared" si="4"/>
        <v>0</v>
      </c>
      <c r="E171" s="41"/>
    </row>
    <row r="172" spans="1:5">
      <c r="A172" s="40">
        <v>5422</v>
      </c>
      <c r="B172" s="41" t="s">
        <v>243</v>
      </c>
      <c r="C172" s="36">
        <v>0</v>
      </c>
      <c r="D172" s="37">
        <f t="shared" si="4"/>
        <v>0</v>
      </c>
      <c r="E172" s="41"/>
    </row>
    <row r="173" spans="1:5">
      <c r="A173" s="34">
        <v>5430</v>
      </c>
      <c r="B173" s="35" t="s">
        <v>244</v>
      </c>
      <c r="C173" s="39">
        <v>0</v>
      </c>
      <c r="D173" s="37">
        <f t="shared" si="4"/>
        <v>0</v>
      </c>
      <c r="E173" s="41"/>
    </row>
    <row r="174" spans="1:5">
      <c r="A174" s="40">
        <v>5431</v>
      </c>
      <c r="B174" s="41" t="s">
        <v>245</v>
      </c>
      <c r="C174" s="36">
        <v>0</v>
      </c>
      <c r="D174" s="37">
        <f t="shared" si="4"/>
        <v>0</v>
      </c>
      <c r="E174" s="41"/>
    </row>
    <row r="175" spans="1:5">
      <c r="A175" s="40">
        <v>5432</v>
      </c>
      <c r="B175" s="41" t="s">
        <v>246</v>
      </c>
      <c r="C175" s="36">
        <v>0</v>
      </c>
      <c r="D175" s="37">
        <f t="shared" si="4"/>
        <v>0</v>
      </c>
      <c r="E175" s="41"/>
    </row>
    <row r="176" spans="1:5">
      <c r="A176" s="34">
        <v>5440</v>
      </c>
      <c r="B176" s="35" t="s">
        <v>247</v>
      </c>
      <c r="C176" s="39">
        <v>0</v>
      </c>
      <c r="D176" s="37">
        <f t="shared" si="4"/>
        <v>0</v>
      </c>
      <c r="E176" s="41"/>
    </row>
    <row r="177" spans="1:5">
      <c r="A177" s="40">
        <v>5441</v>
      </c>
      <c r="B177" s="41" t="s">
        <v>247</v>
      </c>
      <c r="C177" s="36">
        <v>0</v>
      </c>
      <c r="D177" s="37">
        <f t="shared" ref="D177:D212" si="5">IFERROR(C177/$C$113,"")</f>
        <v>0</v>
      </c>
      <c r="E177" s="41"/>
    </row>
    <row r="178" spans="1:5">
      <c r="A178" s="34">
        <v>5450</v>
      </c>
      <c r="B178" s="35" t="s">
        <v>248</v>
      </c>
      <c r="C178" s="39">
        <v>0</v>
      </c>
      <c r="D178" s="37">
        <f t="shared" si="5"/>
        <v>0</v>
      </c>
      <c r="E178" s="41"/>
    </row>
    <row r="179" spans="1:5">
      <c r="A179" s="40">
        <v>5451</v>
      </c>
      <c r="B179" s="41" t="s">
        <v>249</v>
      </c>
      <c r="C179" s="36">
        <v>0</v>
      </c>
      <c r="D179" s="37">
        <f t="shared" si="5"/>
        <v>0</v>
      </c>
      <c r="E179" s="41"/>
    </row>
    <row r="180" spans="1:5">
      <c r="A180" s="40">
        <v>5452</v>
      </c>
      <c r="B180" s="41" t="s">
        <v>250</v>
      </c>
      <c r="C180" s="36">
        <v>0</v>
      </c>
      <c r="D180" s="37">
        <f t="shared" si="5"/>
        <v>0</v>
      </c>
      <c r="E180" s="41"/>
    </row>
    <row r="181" spans="1:5">
      <c r="A181" s="34">
        <v>5500</v>
      </c>
      <c r="B181" s="35" t="s">
        <v>251</v>
      </c>
      <c r="C181" s="38">
        <f>SUM(C182:C212)</f>
        <v>65694.69</v>
      </c>
      <c r="D181" s="37">
        <f t="shared" si="5"/>
        <v>0.14044868537315017</v>
      </c>
      <c r="E181" s="41"/>
    </row>
    <row r="182" spans="1:5">
      <c r="A182" s="34">
        <v>5510</v>
      </c>
      <c r="B182" s="35" t="s">
        <v>252</v>
      </c>
      <c r="C182" s="39">
        <v>0</v>
      </c>
      <c r="D182" s="37">
        <f t="shared" si="5"/>
        <v>0</v>
      </c>
      <c r="E182" s="41"/>
    </row>
    <row r="183" spans="1:5">
      <c r="A183" s="40">
        <v>5511</v>
      </c>
      <c r="B183" s="41" t="s">
        <v>253</v>
      </c>
      <c r="C183" s="36">
        <v>0</v>
      </c>
      <c r="D183" s="37">
        <f t="shared" si="5"/>
        <v>0</v>
      </c>
      <c r="E183" s="41"/>
    </row>
    <row r="184" spans="1:5">
      <c r="A184" s="40">
        <v>5512</v>
      </c>
      <c r="B184" s="41" t="s">
        <v>254</v>
      </c>
      <c r="C184" s="36">
        <v>0</v>
      </c>
      <c r="D184" s="37">
        <f t="shared" si="5"/>
        <v>0</v>
      </c>
      <c r="E184" s="41"/>
    </row>
    <row r="185" spans="1:5">
      <c r="A185" s="40">
        <v>5513</v>
      </c>
      <c r="B185" s="41" t="s">
        <v>255</v>
      </c>
      <c r="C185" s="36">
        <v>0</v>
      </c>
      <c r="D185" s="37">
        <f t="shared" si="5"/>
        <v>0</v>
      </c>
      <c r="E185" s="41"/>
    </row>
    <row r="186" spans="1:5">
      <c r="A186" s="40">
        <v>5514</v>
      </c>
      <c r="B186" s="41" t="s">
        <v>256</v>
      </c>
      <c r="C186" s="36">
        <v>0</v>
      </c>
      <c r="D186" s="37">
        <f t="shared" si="5"/>
        <v>0</v>
      </c>
      <c r="E186" s="41"/>
    </row>
    <row r="187" spans="1:5">
      <c r="A187" s="40">
        <v>5515</v>
      </c>
      <c r="B187" s="41" t="s">
        <v>257</v>
      </c>
      <c r="C187" s="46">
        <f>+[9]ACT!B56</f>
        <v>65694.69</v>
      </c>
      <c r="D187" s="37">
        <f t="shared" si="5"/>
        <v>0.14044868537315017</v>
      </c>
      <c r="E187" s="41"/>
    </row>
    <row r="188" spans="1:5">
      <c r="A188" s="40">
        <v>5516</v>
      </c>
      <c r="B188" s="41" t="s">
        <v>258</v>
      </c>
      <c r="C188" s="36">
        <v>0</v>
      </c>
      <c r="D188" s="37">
        <f t="shared" si="5"/>
        <v>0</v>
      </c>
      <c r="E188" s="41"/>
    </row>
    <row r="189" spans="1:5">
      <c r="A189" s="40">
        <v>5517</v>
      </c>
      <c r="B189" s="41" t="s">
        <v>259</v>
      </c>
      <c r="C189" s="36">
        <v>0</v>
      </c>
      <c r="D189" s="37">
        <f t="shared" si="5"/>
        <v>0</v>
      </c>
      <c r="E189" s="41"/>
    </row>
    <row r="190" spans="1:5">
      <c r="A190" s="40">
        <v>5518</v>
      </c>
      <c r="B190" s="41" t="s">
        <v>260</v>
      </c>
      <c r="C190" s="36">
        <v>0</v>
      </c>
      <c r="D190" s="37">
        <f t="shared" si="5"/>
        <v>0</v>
      </c>
      <c r="E190" s="41"/>
    </row>
    <row r="191" spans="1:5">
      <c r="A191" s="34">
        <v>5520</v>
      </c>
      <c r="B191" s="35" t="s">
        <v>261</v>
      </c>
      <c r="C191" s="39">
        <v>0</v>
      </c>
      <c r="D191" s="37">
        <f t="shared" si="5"/>
        <v>0</v>
      </c>
      <c r="E191" s="41"/>
    </row>
    <row r="192" spans="1:5">
      <c r="A192" s="40">
        <v>5521</v>
      </c>
      <c r="B192" s="41" t="s">
        <v>262</v>
      </c>
      <c r="C192" s="36">
        <v>0</v>
      </c>
      <c r="D192" s="37">
        <f t="shared" si="5"/>
        <v>0</v>
      </c>
      <c r="E192" s="41"/>
    </row>
    <row r="193" spans="1:5">
      <c r="A193" s="40">
        <v>5522</v>
      </c>
      <c r="B193" s="41" t="s">
        <v>263</v>
      </c>
      <c r="C193" s="36">
        <v>0</v>
      </c>
      <c r="D193" s="37">
        <f t="shared" si="5"/>
        <v>0</v>
      </c>
      <c r="E193" s="41"/>
    </row>
    <row r="194" spans="1:5">
      <c r="A194" s="34">
        <v>5530</v>
      </c>
      <c r="B194" s="35" t="s">
        <v>264</v>
      </c>
      <c r="C194" s="39">
        <v>0</v>
      </c>
      <c r="D194" s="37">
        <f t="shared" si="5"/>
        <v>0</v>
      </c>
      <c r="E194" s="41"/>
    </row>
    <row r="195" spans="1:5">
      <c r="A195" s="40">
        <v>5531</v>
      </c>
      <c r="B195" s="41" t="s">
        <v>265</v>
      </c>
      <c r="C195" s="36">
        <v>0</v>
      </c>
      <c r="D195" s="37">
        <f t="shared" si="5"/>
        <v>0</v>
      </c>
      <c r="E195" s="41"/>
    </row>
    <row r="196" spans="1:5">
      <c r="A196" s="40">
        <v>5532</v>
      </c>
      <c r="B196" s="41" t="s">
        <v>266</v>
      </c>
      <c r="C196" s="36">
        <v>0</v>
      </c>
      <c r="D196" s="37">
        <f t="shared" si="5"/>
        <v>0</v>
      </c>
      <c r="E196" s="41"/>
    </row>
    <row r="197" spans="1:5">
      <c r="A197" s="40">
        <v>5533</v>
      </c>
      <c r="B197" s="41" t="s">
        <v>267</v>
      </c>
      <c r="C197" s="36">
        <v>0</v>
      </c>
      <c r="D197" s="37">
        <f t="shared" si="5"/>
        <v>0</v>
      </c>
      <c r="E197" s="41"/>
    </row>
    <row r="198" spans="1:5">
      <c r="A198" s="40">
        <v>5534</v>
      </c>
      <c r="B198" s="41" t="s">
        <v>268</v>
      </c>
      <c r="C198" s="36">
        <v>0</v>
      </c>
      <c r="D198" s="37">
        <f t="shared" si="5"/>
        <v>0</v>
      </c>
      <c r="E198" s="41"/>
    </row>
    <row r="199" spans="1:5">
      <c r="A199" s="40">
        <v>5535</v>
      </c>
      <c r="B199" s="41" t="s">
        <v>269</v>
      </c>
      <c r="C199" s="36">
        <v>0</v>
      </c>
      <c r="D199" s="37">
        <f t="shared" si="5"/>
        <v>0</v>
      </c>
      <c r="E199" s="41"/>
    </row>
    <row r="200" spans="1:5">
      <c r="A200" s="34">
        <v>5590</v>
      </c>
      <c r="B200" s="35" t="s">
        <v>270</v>
      </c>
      <c r="C200" s="39">
        <v>0</v>
      </c>
      <c r="D200" s="37">
        <f t="shared" si="5"/>
        <v>0</v>
      </c>
      <c r="E200" s="41"/>
    </row>
    <row r="201" spans="1:5">
      <c r="A201" s="40">
        <v>5591</v>
      </c>
      <c r="B201" s="41" t="s">
        <v>271</v>
      </c>
      <c r="C201" s="36">
        <v>0</v>
      </c>
      <c r="D201" s="37">
        <f t="shared" si="5"/>
        <v>0</v>
      </c>
      <c r="E201" s="41"/>
    </row>
    <row r="202" spans="1:5">
      <c r="A202" s="40">
        <v>5592</v>
      </c>
      <c r="B202" s="41" t="s">
        <v>272</v>
      </c>
      <c r="C202" s="36">
        <v>0</v>
      </c>
      <c r="D202" s="37">
        <f t="shared" si="5"/>
        <v>0</v>
      </c>
      <c r="E202" s="41"/>
    </row>
    <row r="203" spans="1:5">
      <c r="A203" s="40">
        <v>5593</v>
      </c>
      <c r="B203" s="41" t="s">
        <v>273</v>
      </c>
      <c r="C203" s="36">
        <v>0</v>
      </c>
      <c r="D203" s="37">
        <f t="shared" si="5"/>
        <v>0</v>
      </c>
      <c r="E203" s="41"/>
    </row>
    <row r="204" spans="1:5">
      <c r="A204" s="40">
        <v>5594</v>
      </c>
      <c r="B204" s="41" t="s">
        <v>274</v>
      </c>
      <c r="C204" s="36">
        <v>0</v>
      </c>
      <c r="D204" s="37">
        <f t="shared" si="5"/>
        <v>0</v>
      </c>
      <c r="E204" s="41"/>
    </row>
    <row r="205" spans="1:5">
      <c r="A205" s="40">
        <v>5595</v>
      </c>
      <c r="B205" s="41" t="s">
        <v>275</v>
      </c>
      <c r="C205" s="36">
        <v>0</v>
      </c>
      <c r="D205" s="37">
        <f t="shared" si="5"/>
        <v>0</v>
      </c>
      <c r="E205" s="41"/>
    </row>
    <row r="206" spans="1:5">
      <c r="A206" s="40">
        <v>5596</v>
      </c>
      <c r="B206" s="41" t="s">
        <v>167</v>
      </c>
      <c r="C206" s="36">
        <v>0</v>
      </c>
      <c r="D206" s="37">
        <f t="shared" si="5"/>
        <v>0</v>
      </c>
      <c r="E206" s="41"/>
    </row>
    <row r="207" spans="1:5">
      <c r="A207" s="40">
        <v>5597</v>
      </c>
      <c r="B207" s="41" t="s">
        <v>276</v>
      </c>
      <c r="C207" s="36">
        <v>0</v>
      </c>
      <c r="D207" s="37">
        <f t="shared" si="5"/>
        <v>0</v>
      </c>
      <c r="E207" s="41"/>
    </row>
    <row r="208" spans="1:5">
      <c r="A208" s="40">
        <v>5598</v>
      </c>
      <c r="B208" s="41" t="s">
        <v>277</v>
      </c>
      <c r="C208" s="36">
        <v>0</v>
      </c>
      <c r="D208" s="37">
        <f t="shared" si="5"/>
        <v>0</v>
      </c>
      <c r="E208" s="41"/>
    </row>
    <row r="209" spans="1:5">
      <c r="A209" s="40">
        <v>5599</v>
      </c>
      <c r="B209" s="41" t="s">
        <v>278</v>
      </c>
      <c r="C209" s="36">
        <v>0</v>
      </c>
      <c r="D209" s="37">
        <f t="shared" si="5"/>
        <v>0</v>
      </c>
      <c r="E209" s="41"/>
    </row>
    <row r="210" spans="1:5">
      <c r="A210" s="34">
        <v>5600</v>
      </c>
      <c r="B210" s="35" t="s">
        <v>279</v>
      </c>
      <c r="C210" s="39">
        <v>0</v>
      </c>
      <c r="D210" s="37">
        <f t="shared" si="5"/>
        <v>0</v>
      </c>
      <c r="E210" s="41"/>
    </row>
    <row r="211" spans="1:5">
      <c r="A211" s="34">
        <v>5610</v>
      </c>
      <c r="B211" s="35" t="s">
        <v>280</v>
      </c>
      <c r="C211" s="39">
        <v>0</v>
      </c>
      <c r="D211" s="37">
        <f t="shared" si="5"/>
        <v>0</v>
      </c>
      <c r="E211" s="41"/>
    </row>
    <row r="212" spans="1:5">
      <c r="A212" s="40">
        <v>5611</v>
      </c>
      <c r="B212" s="41" t="s">
        <v>281</v>
      </c>
      <c r="C212" s="36">
        <v>0</v>
      </c>
      <c r="D212" s="37">
        <f t="shared" si="5"/>
        <v>0</v>
      </c>
      <c r="E212" s="41"/>
    </row>
    <row r="213" spans="1:5">
      <c r="A213" s="29"/>
      <c r="B213" s="29"/>
      <c r="C213" s="29"/>
      <c r="D213" s="30"/>
      <c r="E213" s="29"/>
    </row>
    <row r="214" spans="1:5">
      <c r="A214" s="48" t="s">
        <v>12</v>
      </c>
      <c r="C214" s="29"/>
      <c r="D214" s="30"/>
      <c r="E214" s="29"/>
    </row>
    <row r="218" spans="1:5">
      <c r="B218" s="22" t="s">
        <v>282</v>
      </c>
    </row>
    <row r="219" spans="1:5">
      <c r="B219" s="23" t="s">
        <v>82</v>
      </c>
    </row>
    <row r="220" spans="1:5">
      <c r="B220" s="49"/>
    </row>
    <row r="221" spans="1:5">
      <c r="B221" s="49"/>
    </row>
    <row r="222" spans="1:5">
      <c r="B222" s="22" t="s">
        <v>83</v>
      </c>
    </row>
    <row r="223" spans="1:5">
      <c r="B223" s="23" t="s">
        <v>84</v>
      </c>
    </row>
  </sheetData>
  <autoFilter ref="A93:C212"/>
  <mergeCells count="7">
    <mergeCell ref="A92:E92"/>
    <mergeCell ref="A1:C1"/>
    <mergeCell ref="A2:C2"/>
    <mergeCell ref="A3:C3"/>
    <mergeCell ref="A4:C4"/>
    <mergeCell ref="A5:E5"/>
    <mergeCell ref="A7:E7"/>
  </mergeCells>
  <printOptions horizontalCentered="1"/>
  <pageMargins left="0.23622047244094499" right="0.23622047244094499" top="0.74803149606299202" bottom="0.74803149606299202" header="0.31496062992126" footer="0.31496062992126"/>
  <pageSetup scale="67" fitToHeight="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0"/>
  <sheetViews>
    <sheetView topLeftCell="A61" zoomScaleNormal="100" workbookViewId="0">
      <selection activeCell="N9" sqref="N9"/>
    </sheetView>
  </sheetViews>
  <sheetFormatPr baseColWidth="10" defaultColWidth="16.83203125" defaultRowHeight="12.75"/>
  <cols>
    <col min="1" max="1" width="11.6640625" style="27" customWidth="1"/>
    <col min="2" max="2" width="93.83203125" style="27" bestFit="1" customWidth="1"/>
    <col min="3" max="3" width="19.1640625" style="27" customWidth="1"/>
    <col min="4" max="4" width="37.1640625" style="27" bestFit="1" customWidth="1"/>
    <col min="5" max="5" width="28.6640625" style="27" customWidth="1"/>
    <col min="6" max="6" width="26.6640625" style="27" customWidth="1"/>
    <col min="7" max="7" width="37.5" style="27" bestFit="1" customWidth="1"/>
    <col min="8" max="8" width="28.83203125" style="27" bestFit="1" customWidth="1"/>
    <col min="9" max="9" width="16.1640625" style="27" customWidth="1"/>
    <col min="10" max="10" width="27.83203125" style="27" customWidth="1"/>
    <col min="11" max="26" width="10.6640625" style="27" customWidth="1"/>
    <col min="27" max="16384" width="16.83203125" style="27"/>
  </cols>
  <sheetData>
    <row r="1" spans="1:8">
      <c r="A1" s="146" t="str">
        <f>'[8]Notas a los Edos Financieros'!A1</f>
        <v>Fideicomiso de Apoyo Operativo al Consejo de Cuenca Lerma Chapala &lt;&lt;FICUENCA&gt;&gt;</v>
      </c>
      <c r="B1" s="145"/>
      <c r="C1" s="145"/>
      <c r="D1" s="145"/>
      <c r="E1" s="145"/>
      <c r="F1" s="145"/>
      <c r="G1" s="50" t="s">
        <v>14</v>
      </c>
      <c r="H1" s="26">
        <f>'[8]Notas a los Edos Financieros'!D1</f>
        <v>2026</v>
      </c>
    </row>
    <row r="2" spans="1:8">
      <c r="A2" s="146" t="s">
        <v>283</v>
      </c>
      <c r="B2" s="145"/>
      <c r="C2" s="145"/>
      <c r="D2" s="145"/>
      <c r="E2" s="145"/>
      <c r="F2" s="145"/>
      <c r="G2" s="50" t="s">
        <v>16</v>
      </c>
      <c r="H2" s="26" t="str">
        <f>'[8]Notas a los Edos Financieros'!D2</f>
        <v>Trimestral</v>
      </c>
    </row>
    <row r="3" spans="1:8">
      <c r="A3" s="146" t="str">
        <f>'Notas a los Edos Financieros'!A3</f>
        <v>Del 01 de enero al 30 de Septiembre de 2026</v>
      </c>
      <c r="B3" s="145"/>
      <c r="C3" s="145"/>
      <c r="D3" s="145"/>
      <c r="E3" s="145"/>
      <c r="F3" s="145"/>
      <c r="G3" s="50" t="s">
        <v>19</v>
      </c>
      <c r="H3" s="26">
        <f>'Notas a los Edos Financieros'!D3</f>
        <v>3</v>
      </c>
    </row>
    <row r="4" spans="1:8">
      <c r="A4" s="144" t="s">
        <v>20</v>
      </c>
      <c r="B4" s="145"/>
      <c r="C4" s="145"/>
      <c r="D4" s="145"/>
      <c r="E4" s="145"/>
      <c r="F4" s="145"/>
      <c r="G4" s="50"/>
      <c r="H4" s="51"/>
    </row>
    <row r="5" spans="1:8">
      <c r="A5" s="143" t="s">
        <v>86</v>
      </c>
      <c r="B5" s="143"/>
      <c r="C5" s="143"/>
      <c r="D5" s="143"/>
      <c r="E5" s="143"/>
      <c r="F5" s="143"/>
      <c r="G5" s="143"/>
      <c r="H5" s="143"/>
    </row>
    <row r="6" spans="1:8">
      <c r="A6" s="29"/>
      <c r="B6" s="29"/>
      <c r="C6" s="29"/>
      <c r="D6" s="29"/>
      <c r="E6" s="29"/>
      <c r="F6" s="29"/>
      <c r="G6" s="29"/>
      <c r="H6" s="29"/>
    </row>
    <row r="7" spans="1:8">
      <c r="A7" s="143" t="s">
        <v>284</v>
      </c>
      <c r="B7" s="143"/>
      <c r="C7" s="143"/>
      <c r="D7" s="143"/>
      <c r="E7" s="143"/>
      <c r="F7" s="143"/>
      <c r="G7" s="143"/>
      <c r="H7" s="143"/>
    </row>
    <row r="8" spans="1:8" s="52" customFormat="1">
      <c r="A8" s="32" t="s">
        <v>88</v>
      </c>
      <c r="B8" s="32" t="s">
        <v>89</v>
      </c>
      <c r="C8" s="32" t="s">
        <v>90</v>
      </c>
      <c r="D8" s="32" t="s">
        <v>285</v>
      </c>
      <c r="E8" s="32"/>
      <c r="F8" s="32"/>
      <c r="G8" s="32"/>
      <c r="H8" s="32"/>
    </row>
    <row r="9" spans="1:8">
      <c r="A9" s="53">
        <v>1114</v>
      </c>
      <c r="B9" s="29" t="s">
        <v>286</v>
      </c>
      <c r="C9" s="54">
        <v>2178865.65</v>
      </c>
      <c r="D9" s="29"/>
      <c r="E9" s="29"/>
      <c r="F9" s="29"/>
      <c r="G9" s="29"/>
      <c r="H9" s="29"/>
    </row>
    <row r="10" spans="1:8">
      <c r="A10" s="53">
        <v>1115</v>
      </c>
      <c r="B10" s="29" t="s">
        <v>287</v>
      </c>
      <c r="C10" s="55">
        <v>0</v>
      </c>
      <c r="D10" s="29"/>
      <c r="E10" s="29"/>
      <c r="F10" s="29"/>
      <c r="G10" s="29"/>
      <c r="H10" s="29"/>
    </row>
    <row r="11" spans="1:8">
      <c r="A11" s="53">
        <v>1121</v>
      </c>
      <c r="B11" s="29" t="s">
        <v>288</v>
      </c>
      <c r="C11" s="55">
        <v>0</v>
      </c>
      <c r="D11" s="29"/>
      <c r="E11" s="29"/>
      <c r="F11" s="29"/>
      <c r="G11" s="29"/>
      <c r="H11" s="29"/>
    </row>
    <row r="12" spans="1:8">
      <c r="A12" s="29"/>
      <c r="B12" s="29"/>
      <c r="C12" s="29"/>
      <c r="D12" s="29"/>
      <c r="E12" s="29"/>
      <c r="F12" s="29"/>
      <c r="G12" s="29"/>
      <c r="H12" s="29"/>
    </row>
    <row r="13" spans="1:8">
      <c r="A13" s="143" t="s">
        <v>289</v>
      </c>
      <c r="B13" s="143"/>
      <c r="C13" s="143"/>
      <c r="D13" s="143"/>
      <c r="E13" s="143"/>
      <c r="F13" s="143"/>
      <c r="G13" s="143"/>
      <c r="H13" s="143"/>
    </row>
    <row r="14" spans="1:8" s="52" customFormat="1">
      <c r="A14" s="32" t="s">
        <v>88</v>
      </c>
      <c r="B14" s="32" t="s">
        <v>89</v>
      </c>
      <c r="C14" s="32" t="s">
        <v>90</v>
      </c>
      <c r="D14" s="32">
        <v>2025</v>
      </c>
      <c r="E14" s="32">
        <f t="shared" ref="E14:G14" si="0">D14-1</f>
        <v>2024</v>
      </c>
      <c r="F14" s="32">
        <f t="shared" si="0"/>
        <v>2023</v>
      </c>
      <c r="G14" s="32">
        <f t="shared" si="0"/>
        <v>2022</v>
      </c>
      <c r="H14" s="32" t="s">
        <v>290</v>
      </c>
    </row>
    <row r="15" spans="1:8">
      <c r="A15" s="53">
        <v>1122</v>
      </c>
      <c r="B15" s="29" t="s">
        <v>291</v>
      </c>
      <c r="C15" s="55">
        <v>0</v>
      </c>
      <c r="D15" s="55">
        <v>0</v>
      </c>
      <c r="E15" s="55">
        <v>0</v>
      </c>
      <c r="F15" s="55">
        <v>0</v>
      </c>
      <c r="G15" s="55">
        <v>0</v>
      </c>
      <c r="H15" s="56" t="s">
        <v>292</v>
      </c>
    </row>
    <row r="16" spans="1:8">
      <c r="A16" s="53">
        <v>1124</v>
      </c>
      <c r="B16" s="29" t="s">
        <v>293</v>
      </c>
      <c r="C16" s="55">
        <v>0</v>
      </c>
      <c r="D16" s="55">
        <v>0</v>
      </c>
      <c r="E16" s="55">
        <v>0</v>
      </c>
      <c r="F16" s="55">
        <v>0</v>
      </c>
      <c r="G16" s="55">
        <v>0</v>
      </c>
      <c r="H16" s="29"/>
    </row>
    <row r="18" spans="1:8">
      <c r="A18" s="143" t="s">
        <v>294</v>
      </c>
      <c r="B18" s="143"/>
      <c r="C18" s="143"/>
      <c r="D18" s="143"/>
      <c r="E18" s="143"/>
      <c r="F18" s="143"/>
      <c r="G18" s="143"/>
      <c r="H18" s="143"/>
    </row>
    <row r="19" spans="1:8" s="52" customFormat="1">
      <c r="A19" s="32" t="s">
        <v>88</v>
      </c>
      <c r="B19" s="32" t="s">
        <v>89</v>
      </c>
      <c r="C19" s="32" t="s">
        <v>90</v>
      </c>
      <c r="D19" s="32" t="s">
        <v>295</v>
      </c>
      <c r="E19" s="32" t="s">
        <v>296</v>
      </c>
      <c r="F19" s="32" t="s">
        <v>297</v>
      </c>
      <c r="G19" s="32" t="s">
        <v>298</v>
      </c>
      <c r="H19" s="32" t="s">
        <v>299</v>
      </c>
    </row>
    <row r="20" spans="1:8">
      <c r="A20" s="53">
        <v>1123</v>
      </c>
      <c r="B20" s="29" t="s">
        <v>300</v>
      </c>
      <c r="C20" s="55">
        <v>0</v>
      </c>
      <c r="D20" s="55">
        <v>0</v>
      </c>
      <c r="E20" s="55">
        <v>0</v>
      </c>
      <c r="F20" s="55">
        <v>0</v>
      </c>
      <c r="G20" s="55">
        <v>0</v>
      </c>
      <c r="H20" s="29"/>
    </row>
    <row r="21" spans="1:8">
      <c r="A21" s="53">
        <v>1125</v>
      </c>
      <c r="B21" s="29" t="s">
        <v>301</v>
      </c>
      <c r="C21" s="55">
        <v>0</v>
      </c>
      <c r="D21" s="55">
        <v>0</v>
      </c>
      <c r="E21" s="55">
        <v>0</v>
      </c>
      <c r="F21" s="55">
        <v>0</v>
      </c>
      <c r="G21" s="55">
        <v>0</v>
      </c>
      <c r="H21" s="29"/>
    </row>
    <row r="22" spans="1:8">
      <c r="A22" s="40">
        <v>1126</v>
      </c>
      <c r="B22" s="41" t="s">
        <v>302</v>
      </c>
      <c r="C22" s="55">
        <v>0</v>
      </c>
      <c r="D22" s="27">
        <v>0</v>
      </c>
      <c r="E22" s="55">
        <v>0</v>
      </c>
      <c r="F22" s="55">
        <v>0</v>
      </c>
      <c r="G22" s="55">
        <v>0</v>
      </c>
      <c r="H22" s="29"/>
    </row>
    <row r="23" spans="1:8">
      <c r="A23" s="40">
        <v>1129</v>
      </c>
      <c r="B23" s="41" t="s">
        <v>303</v>
      </c>
      <c r="C23" s="55">
        <v>0</v>
      </c>
      <c r="D23" s="55">
        <v>0</v>
      </c>
      <c r="E23" s="55">
        <v>0</v>
      </c>
      <c r="F23" s="55">
        <v>0</v>
      </c>
      <c r="G23" s="55">
        <v>0</v>
      </c>
      <c r="H23" s="56" t="s">
        <v>292</v>
      </c>
    </row>
    <row r="24" spans="1:8">
      <c r="A24" s="53">
        <v>1131</v>
      </c>
      <c r="B24" s="29" t="s">
        <v>304</v>
      </c>
      <c r="C24" s="55">
        <v>0</v>
      </c>
      <c r="D24" s="55">
        <v>0</v>
      </c>
      <c r="E24" s="55">
        <v>0</v>
      </c>
      <c r="F24" s="55">
        <v>0</v>
      </c>
      <c r="G24" s="55">
        <v>0</v>
      </c>
      <c r="H24" s="29"/>
    </row>
    <row r="25" spans="1:8">
      <c r="A25" s="53">
        <v>1132</v>
      </c>
      <c r="B25" s="29" t="s">
        <v>305</v>
      </c>
      <c r="C25" s="55">
        <v>0</v>
      </c>
      <c r="D25" s="55">
        <v>0</v>
      </c>
      <c r="E25" s="55">
        <v>0</v>
      </c>
      <c r="F25" s="55">
        <v>0</v>
      </c>
      <c r="G25" s="55">
        <v>0</v>
      </c>
      <c r="H25" s="29"/>
    </row>
    <row r="26" spans="1:8">
      <c r="A26" s="53">
        <v>1133</v>
      </c>
      <c r="B26" s="29" t="s">
        <v>306</v>
      </c>
      <c r="C26" s="55">
        <v>0</v>
      </c>
      <c r="D26" s="55">
        <v>0</v>
      </c>
      <c r="E26" s="55">
        <v>0</v>
      </c>
      <c r="F26" s="55">
        <v>0</v>
      </c>
      <c r="G26" s="55">
        <v>0</v>
      </c>
      <c r="H26" s="29"/>
    </row>
    <row r="27" spans="1:8">
      <c r="A27" s="53">
        <v>1134</v>
      </c>
      <c r="B27" s="29" t="s">
        <v>307</v>
      </c>
      <c r="C27" s="55">
        <v>0</v>
      </c>
      <c r="D27" s="55">
        <v>0</v>
      </c>
      <c r="E27" s="55">
        <v>0</v>
      </c>
      <c r="F27" s="55">
        <v>0</v>
      </c>
      <c r="G27" s="55">
        <v>0</v>
      </c>
      <c r="H27" s="29"/>
    </row>
    <row r="28" spans="1:8">
      <c r="A28" s="53">
        <v>1139</v>
      </c>
      <c r="B28" s="29" t="s">
        <v>308</v>
      </c>
      <c r="C28" s="55">
        <v>0</v>
      </c>
      <c r="D28" s="55">
        <v>0</v>
      </c>
      <c r="E28" s="55">
        <v>0</v>
      </c>
      <c r="F28" s="55">
        <v>0</v>
      </c>
      <c r="G28" s="55">
        <v>0</v>
      </c>
      <c r="H28" s="29"/>
    </row>
    <row r="29" spans="1:8">
      <c r="A29" s="29"/>
      <c r="B29" s="29"/>
      <c r="C29" s="29"/>
      <c r="D29" s="29"/>
      <c r="E29" s="29"/>
      <c r="F29" s="29"/>
      <c r="G29" s="29"/>
      <c r="H29" s="29"/>
    </row>
    <row r="30" spans="1:8">
      <c r="A30" s="143" t="s">
        <v>309</v>
      </c>
      <c r="B30" s="143"/>
      <c r="C30" s="143"/>
      <c r="D30" s="143"/>
      <c r="E30" s="143"/>
      <c r="F30" s="143"/>
      <c r="G30" s="143"/>
      <c r="H30" s="143"/>
    </row>
    <row r="31" spans="1:8" s="52" customFormat="1">
      <c r="A31" s="32" t="s">
        <v>88</v>
      </c>
      <c r="B31" s="32" t="s">
        <v>89</v>
      </c>
      <c r="C31" s="32" t="s">
        <v>90</v>
      </c>
      <c r="D31" s="32" t="s">
        <v>310</v>
      </c>
      <c r="E31" s="32" t="s">
        <v>311</v>
      </c>
      <c r="F31" s="32" t="s">
        <v>312</v>
      </c>
      <c r="G31" s="32"/>
      <c r="H31" s="32"/>
    </row>
    <row r="32" spans="1:8" s="59" customFormat="1">
      <c r="A32" s="57">
        <v>1140</v>
      </c>
      <c r="B32" s="48" t="s">
        <v>3</v>
      </c>
      <c r="C32" s="58">
        <v>0</v>
      </c>
      <c r="D32" s="48"/>
      <c r="E32" s="48"/>
      <c r="F32" s="48"/>
      <c r="G32" s="48"/>
      <c r="H32" s="48"/>
    </row>
    <row r="33" spans="1:8">
      <c r="A33" s="53">
        <v>1141</v>
      </c>
      <c r="B33" s="29" t="s">
        <v>313</v>
      </c>
      <c r="C33" s="55">
        <v>0</v>
      </c>
      <c r="D33" s="29"/>
      <c r="E33" s="29"/>
      <c r="F33" s="29"/>
    </row>
    <row r="34" spans="1:8">
      <c r="A34" s="53">
        <v>1142</v>
      </c>
      <c r="B34" s="29" t="s">
        <v>314</v>
      </c>
      <c r="C34" s="55">
        <v>0</v>
      </c>
      <c r="D34" s="29"/>
      <c r="E34" s="29"/>
      <c r="F34" s="29"/>
    </row>
    <row r="35" spans="1:8">
      <c r="A35" s="53">
        <v>1143</v>
      </c>
      <c r="B35" s="29" t="s">
        <v>315</v>
      </c>
      <c r="C35" s="55">
        <v>0</v>
      </c>
      <c r="D35" s="56" t="s">
        <v>292</v>
      </c>
      <c r="E35" s="29"/>
      <c r="F35" s="29"/>
    </row>
    <row r="36" spans="1:8">
      <c r="A36" s="53">
        <v>1144</v>
      </c>
      <c r="B36" s="29" t="s">
        <v>316</v>
      </c>
      <c r="C36" s="55">
        <v>0</v>
      </c>
      <c r="D36" s="29"/>
      <c r="E36" s="29"/>
      <c r="F36" s="29"/>
    </row>
    <row r="37" spans="1:8">
      <c r="A37" s="53">
        <v>1145</v>
      </c>
      <c r="B37" s="29" t="s">
        <v>317</v>
      </c>
      <c r="C37" s="55">
        <v>0</v>
      </c>
      <c r="D37" s="29"/>
      <c r="E37" s="29"/>
      <c r="F37" s="29"/>
    </row>
    <row r="38" spans="1:8">
      <c r="A38" s="29"/>
      <c r="B38" s="29"/>
      <c r="C38" s="29"/>
      <c r="D38" s="29"/>
      <c r="E38" s="29"/>
      <c r="F38" s="29"/>
    </row>
    <row r="39" spans="1:8">
      <c r="A39" s="143" t="s">
        <v>318</v>
      </c>
      <c r="B39" s="143"/>
      <c r="C39" s="143"/>
      <c r="D39" s="143"/>
      <c r="E39" s="143"/>
      <c r="F39" s="143"/>
    </row>
    <row r="40" spans="1:8" s="52" customFormat="1" ht="25.5">
      <c r="A40" s="32" t="s">
        <v>88</v>
      </c>
      <c r="B40" s="32" t="s">
        <v>89</v>
      </c>
      <c r="C40" s="32" t="s">
        <v>90</v>
      </c>
      <c r="D40" s="32" t="s">
        <v>311</v>
      </c>
      <c r="E40" s="32" t="s">
        <v>319</v>
      </c>
      <c r="F40" s="60" t="s">
        <v>312</v>
      </c>
    </row>
    <row r="41" spans="1:8">
      <c r="A41" s="53">
        <v>1150</v>
      </c>
      <c r="B41" s="29" t="s">
        <v>4</v>
      </c>
      <c r="C41" s="55">
        <v>0</v>
      </c>
      <c r="D41" s="56" t="s">
        <v>292</v>
      </c>
      <c r="E41" s="29"/>
      <c r="F41" s="29"/>
    </row>
    <row r="42" spans="1:8">
      <c r="A42" s="53">
        <v>1151</v>
      </c>
      <c r="B42" s="29" t="s">
        <v>320</v>
      </c>
      <c r="C42" s="55">
        <v>0</v>
      </c>
      <c r="D42" s="29"/>
      <c r="E42" s="29"/>
      <c r="F42" s="29"/>
    </row>
    <row r="43" spans="1:8">
      <c r="A43" s="29"/>
      <c r="B43" s="29"/>
      <c r="C43" s="29"/>
      <c r="D43" s="29"/>
      <c r="E43" s="29"/>
      <c r="F43" s="29"/>
    </row>
    <row r="44" spans="1:8">
      <c r="A44" s="143" t="s">
        <v>321</v>
      </c>
      <c r="B44" s="143"/>
      <c r="C44" s="143"/>
      <c r="D44" s="143"/>
      <c r="E44" s="143"/>
      <c r="F44" s="143"/>
    </row>
    <row r="45" spans="1:8" s="52" customFormat="1">
      <c r="A45" s="32" t="s">
        <v>88</v>
      </c>
      <c r="B45" s="32" t="s">
        <v>89</v>
      </c>
      <c r="C45" s="32" t="s">
        <v>90</v>
      </c>
      <c r="D45" s="32" t="s">
        <v>285</v>
      </c>
      <c r="E45" s="32" t="s">
        <v>299</v>
      </c>
      <c r="F45" s="32"/>
    </row>
    <row r="46" spans="1:8">
      <c r="A46" s="53">
        <v>1213</v>
      </c>
      <c r="B46" s="29" t="s">
        <v>322</v>
      </c>
      <c r="C46" s="55">
        <v>0</v>
      </c>
      <c r="D46" s="56" t="s">
        <v>292</v>
      </c>
      <c r="E46" s="29"/>
      <c r="F46" s="29"/>
    </row>
    <row r="47" spans="1:8">
      <c r="A47" s="29"/>
      <c r="B47" s="29"/>
      <c r="C47" s="29"/>
      <c r="D47" s="29"/>
      <c r="E47" s="29"/>
      <c r="F47" s="29"/>
    </row>
    <row r="48" spans="1:8">
      <c r="A48" s="143" t="s">
        <v>323</v>
      </c>
      <c r="B48" s="143"/>
      <c r="C48" s="143"/>
      <c r="D48" s="143"/>
      <c r="E48" s="143"/>
      <c r="F48" s="143"/>
      <c r="G48" s="143"/>
      <c r="H48" s="143"/>
    </row>
    <row r="49" spans="1:10" s="52" customFormat="1">
      <c r="A49" s="32" t="s">
        <v>88</v>
      </c>
      <c r="B49" s="32" t="s">
        <v>89</v>
      </c>
      <c r="C49" s="32" t="s">
        <v>90</v>
      </c>
      <c r="D49" s="32"/>
      <c r="E49" s="32"/>
      <c r="F49" s="32"/>
      <c r="G49" s="32"/>
      <c r="H49" s="32"/>
      <c r="I49" s="53"/>
      <c r="J49" s="53"/>
    </row>
    <row r="50" spans="1:10">
      <c r="A50" s="53">
        <v>1211</v>
      </c>
      <c r="B50" s="29" t="s">
        <v>324</v>
      </c>
      <c r="C50" s="55">
        <v>0</v>
      </c>
      <c r="D50" s="29"/>
      <c r="E50" s="29"/>
      <c r="F50" s="29"/>
      <c r="G50" s="29"/>
      <c r="H50" s="29"/>
      <c r="I50" s="29"/>
      <c r="J50" s="29"/>
    </row>
    <row r="51" spans="1:10">
      <c r="A51" s="53">
        <v>1212</v>
      </c>
      <c r="B51" s="29" t="s">
        <v>325</v>
      </c>
      <c r="C51" s="55">
        <v>0</v>
      </c>
      <c r="D51" s="56" t="s">
        <v>292</v>
      </c>
      <c r="E51" s="29"/>
      <c r="F51" s="29"/>
      <c r="G51" s="29"/>
      <c r="H51" s="29"/>
      <c r="I51" s="29"/>
      <c r="J51" s="29"/>
    </row>
    <row r="52" spans="1:10">
      <c r="A52" s="53">
        <v>1214</v>
      </c>
      <c r="B52" s="29" t="s">
        <v>326</v>
      </c>
      <c r="C52" s="55">
        <v>0</v>
      </c>
      <c r="D52" s="29"/>
      <c r="E52" s="29"/>
      <c r="F52" s="29"/>
      <c r="G52" s="29"/>
      <c r="H52" s="29"/>
      <c r="I52" s="29"/>
      <c r="J52" s="29"/>
    </row>
    <row r="53" spans="1:10">
      <c r="A53" s="29"/>
      <c r="B53" s="29"/>
      <c r="C53" s="29"/>
      <c r="D53" s="29"/>
      <c r="E53" s="29"/>
      <c r="F53" s="29"/>
      <c r="G53" s="29"/>
      <c r="H53" s="29"/>
      <c r="I53" s="29"/>
      <c r="J53" s="29"/>
    </row>
    <row r="54" spans="1:10">
      <c r="A54" s="143" t="s">
        <v>327</v>
      </c>
      <c r="B54" s="143"/>
      <c r="C54" s="143"/>
      <c r="D54" s="143"/>
      <c r="E54" s="143"/>
      <c r="F54" s="143"/>
      <c r="G54" s="143"/>
      <c r="H54" s="143"/>
      <c r="I54" s="143"/>
      <c r="J54" s="143"/>
    </row>
    <row r="55" spans="1:10" s="52" customFormat="1">
      <c r="A55" s="32" t="s">
        <v>88</v>
      </c>
      <c r="B55" s="32" t="s">
        <v>89</v>
      </c>
      <c r="C55" s="32" t="s">
        <v>90</v>
      </c>
      <c r="D55" s="32" t="s">
        <v>328</v>
      </c>
      <c r="E55" s="32" t="s">
        <v>329</v>
      </c>
      <c r="F55" s="32" t="s">
        <v>330</v>
      </c>
      <c r="G55" s="32" t="s">
        <v>331</v>
      </c>
      <c r="H55" s="32" t="s">
        <v>332</v>
      </c>
      <c r="I55" s="32" t="s">
        <v>333</v>
      </c>
      <c r="J55" s="32" t="s">
        <v>334</v>
      </c>
    </row>
    <row r="56" spans="1:10" s="59" customFormat="1">
      <c r="A56" s="57">
        <v>1230</v>
      </c>
      <c r="B56" s="48" t="s">
        <v>7</v>
      </c>
      <c r="C56" s="58">
        <v>0</v>
      </c>
      <c r="D56" s="58">
        <v>0</v>
      </c>
      <c r="E56" s="58">
        <v>0</v>
      </c>
      <c r="F56" s="48"/>
      <c r="G56" s="48"/>
      <c r="H56" s="48"/>
      <c r="I56" s="48"/>
      <c r="J56" s="48"/>
    </row>
    <row r="57" spans="1:10">
      <c r="A57" s="53">
        <v>1231</v>
      </c>
      <c r="B57" s="29" t="s">
        <v>335</v>
      </c>
      <c r="C57" s="55">
        <v>0</v>
      </c>
      <c r="D57" s="61"/>
      <c r="E57" s="61"/>
      <c r="F57" s="29"/>
      <c r="G57" s="29"/>
      <c r="H57" s="29"/>
      <c r="I57" s="29"/>
      <c r="J57" s="29"/>
    </row>
    <row r="58" spans="1:10">
      <c r="A58" s="53">
        <v>1232</v>
      </c>
      <c r="B58" s="29" t="s">
        <v>336</v>
      </c>
      <c r="C58" s="55">
        <v>0</v>
      </c>
      <c r="D58" s="55">
        <v>0</v>
      </c>
      <c r="E58" s="55">
        <v>0</v>
      </c>
      <c r="F58" s="29"/>
      <c r="G58" s="29"/>
      <c r="H58" s="29"/>
      <c r="I58" s="29"/>
      <c r="J58" s="29"/>
    </row>
    <row r="59" spans="1:10">
      <c r="A59" s="53">
        <v>1233</v>
      </c>
      <c r="B59" s="29" t="s">
        <v>337</v>
      </c>
      <c r="C59" s="55">
        <v>0</v>
      </c>
      <c r="D59" s="55">
        <v>0</v>
      </c>
      <c r="E59" s="55">
        <v>0</v>
      </c>
      <c r="F59" s="29"/>
      <c r="G59" s="29"/>
      <c r="H59" s="29"/>
      <c r="I59" s="29"/>
      <c r="J59" s="29"/>
    </row>
    <row r="60" spans="1:10">
      <c r="A60" s="53">
        <v>1234</v>
      </c>
      <c r="B60" s="29" t="s">
        <v>338</v>
      </c>
      <c r="C60" s="55">
        <v>0</v>
      </c>
      <c r="D60" s="55">
        <v>0</v>
      </c>
      <c r="E60" s="55">
        <v>0</v>
      </c>
      <c r="F60" s="29"/>
      <c r="G60" s="29"/>
      <c r="H60" s="29"/>
      <c r="I60" s="29"/>
      <c r="J60" s="29"/>
    </row>
    <row r="61" spans="1:10">
      <c r="A61" s="53">
        <v>1235</v>
      </c>
      <c r="B61" s="29" t="s">
        <v>339</v>
      </c>
      <c r="C61" s="55">
        <v>0</v>
      </c>
      <c r="D61" s="55">
        <v>0</v>
      </c>
      <c r="E61" s="55">
        <v>0</v>
      </c>
      <c r="F61" s="29"/>
      <c r="G61" s="29"/>
      <c r="H61" s="29"/>
      <c r="I61" s="29"/>
      <c r="J61" s="29"/>
    </row>
    <row r="62" spans="1:10">
      <c r="A62" s="53">
        <v>1236</v>
      </c>
      <c r="B62" s="29" t="s">
        <v>340</v>
      </c>
      <c r="C62" s="55">
        <v>0</v>
      </c>
      <c r="D62" s="55">
        <v>0</v>
      </c>
      <c r="E62" s="55">
        <v>0</v>
      </c>
      <c r="F62" s="29"/>
      <c r="G62" s="29"/>
      <c r="H62" s="29"/>
      <c r="I62" s="29"/>
      <c r="J62" s="29"/>
    </row>
    <row r="63" spans="1:10">
      <c r="A63" s="53">
        <v>1239</v>
      </c>
      <c r="B63" s="29" t="s">
        <v>341</v>
      </c>
      <c r="C63" s="55">
        <v>0</v>
      </c>
      <c r="D63" s="55">
        <v>0</v>
      </c>
      <c r="E63" s="55">
        <v>0</v>
      </c>
      <c r="F63" s="62"/>
      <c r="G63" s="29"/>
      <c r="H63" s="29"/>
      <c r="I63" s="29"/>
      <c r="J63" s="29"/>
    </row>
    <row r="64" spans="1:10" s="59" customFormat="1">
      <c r="A64" s="57">
        <v>1240</v>
      </c>
      <c r="B64" s="48" t="s">
        <v>8</v>
      </c>
      <c r="C64" s="63">
        <f>+C65+C70+C68</f>
        <v>680049.16999999993</v>
      </c>
      <c r="D64" s="63">
        <f>+D65+D70+D68</f>
        <v>-65694.69</v>
      </c>
      <c r="E64" s="63">
        <f>+E65+E70+E68</f>
        <v>458130.62</v>
      </c>
      <c r="F64" s="64"/>
      <c r="G64" s="48"/>
      <c r="H64" s="48"/>
      <c r="I64" s="48"/>
      <c r="J64" s="48"/>
    </row>
    <row r="65" spans="1:10" ht="89.25">
      <c r="A65" s="53">
        <v>1241</v>
      </c>
      <c r="B65" s="29" t="s">
        <v>342</v>
      </c>
      <c r="C65" s="54">
        <f>239794.75+115366.92+36120</f>
        <v>391281.67</v>
      </c>
      <c r="D65" s="54">
        <f>-17984.7-5416.02-2709</f>
        <v>-26109.72</v>
      </c>
      <c r="E65" s="54">
        <f>169525.58+102105.31+25284</f>
        <v>296914.89</v>
      </c>
      <c r="F65" s="65" t="s">
        <v>343</v>
      </c>
      <c r="G65" s="65" t="s">
        <v>344</v>
      </c>
      <c r="H65" s="66" t="s">
        <v>345</v>
      </c>
      <c r="I65" s="29"/>
      <c r="J65" s="29"/>
    </row>
    <row r="66" spans="1:10">
      <c r="A66" s="53">
        <v>1242</v>
      </c>
      <c r="B66" s="29" t="s">
        <v>346</v>
      </c>
      <c r="C66" s="54">
        <v>0</v>
      </c>
      <c r="D66" s="54">
        <v>0</v>
      </c>
      <c r="E66" s="54">
        <v>0</v>
      </c>
      <c r="F66" s="65"/>
      <c r="G66" s="65"/>
      <c r="H66" s="65"/>
      <c r="I66" s="29"/>
      <c r="J66" s="29"/>
    </row>
    <row r="67" spans="1:10">
      <c r="A67" s="53">
        <v>1243</v>
      </c>
      <c r="B67" s="29" t="s">
        <v>347</v>
      </c>
      <c r="C67" s="54">
        <v>0</v>
      </c>
      <c r="D67" s="54">
        <v>0</v>
      </c>
      <c r="E67" s="54">
        <v>0</v>
      </c>
      <c r="F67" s="65"/>
      <c r="G67" s="65"/>
      <c r="H67" s="65"/>
      <c r="I67" s="29"/>
      <c r="J67" s="29"/>
    </row>
    <row r="68" spans="1:10" ht="89.25">
      <c r="A68" s="53">
        <v>1244</v>
      </c>
      <c r="B68" s="29" t="s">
        <v>348</v>
      </c>
      <c r="C68" s="54">
        <v>263900</v>
      </c>
      <c r="D68" s="54">
        <v>-39584.97</v>
      </c>
      <c r="E68" s="54">
        <v>136348.23000000001</v>
      </c>
      <c r="F68" s="65" t="s">
        <v>343</v>
      </c>
      <c r="G68" s="65" t="s">
        <v>349</v>
      </c>
      <c r="H68" s="66" t="s">
        <v>345</v>
      </c>
      <c r="I68" s="29"/>
      <c r="J68" s="29"/>
    </row>
    <row r="69" spans="1:10">
      <c r="A69" s="53">
        <v>1245</v>
      </c>
      <c r="B69" s="29" t="s">
        <v>350</v>
      </c>
      <c r="C69" s="54">
        <v>0</v>
      </c>
      <c r="D69" s="54">
        <v>0</v>
      </c>
      <c r="E69" s="54">
        <v>0</v>
      </c>
      <c r="F69" s="65"/>
      <c r="G69" s="65"/>
      <c r="H69" s="65"/>
      <c r="I69" s="29"/>
      <c r="J69" s="29"/>
    </row>
    <row r="70" spans="1:10" ht="89.25">
      <c r="A70" s="53">
        <v>1246</v>
      </c>
      <c r="B70" s="29" t="s">
        <v>351</v>
      </c>
      <c r="C70" s="54">
        <v>24867.5</v>
      </c>
      <c r="D70" s="54">
        <v>0</v>
      </c>
      <c r="E70" s="54">
        <v>24867.5</v>
      </c>
      <c r="F70" s="65" t="s">
        <v>343</v>
      </c>
      <c r="G70" s="65" t="s">
        <v>352</v>
      </c>
      <c r="H70" s="66" t="s">
        <v>345</v>
      </c>
      <c r="I70" s="29"/>
      <c r="J70" s="29"/>
    </row>
    <row r="71" spans="1:10">
      <c r="A71" s="53">
        <v>1247</v>
      </c>
      <c r="B71" s="29" t="s">
        <v>353</v>
      </c>
      <c r="C71" s="55">
        <v>0</v>
      </c>
      <c r="D71" s="55">
        <v>0</v>
      </c>
      <c r="E71" s="55">
        <v>0</v>
      </c>
      <c r="F71" s="62"/>
      <c r="G71" s="29"/>
      <c r="H71" s="29"/>
      <c r="I71" s="29"/>
      <c r="J71" s="29"/>
    </row>
    <row r="72" spans="1:10">
      <c r="A72" s="53">
        <v>1248</v>
      </c>
      <c r="B72" s="29" t="s">
        <v>354</v>
      </c>
      <c r="C72" s="55">
        <v>0</v>
      </c>
      <c r="D72" s="55">
        <v>0</v>
      </c>
      <c r="E72" s="55">
        <v>0</v>
      </c>
      <c r="F72" s="62"/>
      <c r="G72" s="29"/>
      <c r="H72" s="29"/>
      <c r="I72" s="29"/>
      <c r="J72" s="29"/>
    </row>
    <row r="73" spans="1:10">
      <c r="A73" s="29"/>
      <c r="B73" s="29"/>
      <c r="C73" s="29"/>
      <c r="D73" s="29"/>
      <c r="E73" s="29"/>
      <c r="F73" s="29"/>
      <c r="G73" s="29"/>
      <c r="H73" s="29"/>
      <c r="I73" s="29"/>
      <c r="J73" s="29"/>
    </row>
    <row r="74" spans="1:10">
      <c r="A74" s="143" t="s">
        <v>355</v>
      </c>
      <c r="B74" s="143"/>
      <c r="C74" s="143"/>
      <c r="D74" s="143"/>
      <c r="E74" s="143"/>
      <c r="F74" s="143"/>
      <c r="G74" s="143"/>
      <c r="H74" s="29"/>
      <c r="I74" s="29"/>
      <c r="J74" s="29"/>
    </row>
    <row r="75" spans="1:10" s="52" customFormat="1">
      <c r="A75" s="32" t="s">
        <v>88</v>
      </c>
      <c r="B75" s="32" t="s">
        <v>89</v>
      </c>
      <c r="C75" s="32" t="s">
        <v>90</v>
      </c>
      <c r="D75" s="32" t="s">
        <v>356</v>
      </c>
      <c r="E75" s="32" t="s">
        <v>357</v>
      </c>
      <c r="F75" s="32" t="s">
        <v>358</v>
      </c>
      <c r="G75" s="32" t="s">
        <v>359</v>
      </c>
      <c r="H75" s="53"/>
      <c r="I75" s="53"/>
      <c r="J75" s="53"/>
    </row>
    <row r="76" spans="1:10" s="59" customFormat="1">
      <c r="A76" s="57">
        <v>1250</v>
      </c>
      <c r="B76" s="48" t="s">
        <v>9</v>
      </c>
      <c r="C76" s="58">
        <v>0</v>
      </c>
      <c r="D76" s="58">
        <v>0</v>
      </c>
      <c r="E76" s="58">
        <v>0</v>
      </c>
      <c r="F76" s="48"/>
      <c r="G76" s="48"/>
      <c r="H76" s="48"/>
      <c r="I76" s="48"/>
      <c r="J76" s="48"/>
    </row>
    <row r="77" spans="1:10">
      <c r="A77" s="53">
        <v>1251</v>
      </c>
      <c r="B77" s="29" t="s">
        <v>360</v>
      </c>
      <c r="C77" s="55">
        <v>0</v>
      </c>
      <c r="D77" s="55">
        <v>0</v>
      </c>
      <c r="E77" s="55">
        <v>0</v>
      </c>
      <c r="F77" s="29"/>
      <c r="G77" s="29"/>
      <c r="H77" s="29"/>
      <c r="I77" s="29"/>
      <c r="J77" s="29"/>
    </row>
    <row r="78" spans="1:10">
      <c r="A78" s="53">
        <v>1252</v>
      </c>
      <c r="B78" s="29" t="s">
        <v>361</v>
      </c>
      <c r="C78" s="55">
        <v>0</v>
      </c>
      <c r="D78" s="55">
        <v>0</v>
      </c>
      <c r="E78" s="55">
        <v>0</v>
      </c>
      <c r="F78" s="29"/>
      <c r="G78" s="56" t="s">
        <v>292</v>
      </c>
      <c r="H78" s="29"/>
      <c r="I78" s="29"/>
      <c r="J78" s="29"/>
    </row>
    <row r="79" spans="1:10">
      <c r="A79" s="53">
        <v>1253</v>
      </c>
      <c r="B79" s="29" t="s">
        <v>362</v>
      </c>
      <c r="C79" s="55">
        <v>0</v>
      </c>
      <c r="D79" s="55">
        <v>0</v>
      </c>
      <c r="E79" s="55">
        <v>0</v>
      </c>
      <c r="F79" s="29"/>
      <c r="G79" s="29"/>
      <c r="H79" s="29"/>
      <c r="I79" s="29"/>
      <c r="J79" s="29"/>
    </row>
    <row r="80" spans="1:10">
      <c r="A80" s="53">
        <v>1254</v>
      </c>
      <c r="B80" s="29" t="s">
        <v>363</v>
      </c>
      <c r="C80" s="55">
        <v>0</v>
      </c>
      <c r="D80" s="55">
        <v>0</v>
      </c>
      <c r="E80" s="55">
        <v>0</v>
      </c>
      <c r="F80" s="29"/>
      <c r="G80" s="29"/>
      <c r="H80" s="29"/>
      <c r="I80" s="29"/>
      <c r="J80" s="29"/>
    </row>
    <row r="81" spans="1:8">
      <c r="A81" s="53">
        <v>1259</v>
      </c>
      <c r="B81" s="29" t="s">
        <v>364</v>
      </c>
      <c r="C81" s="55">
        <v>0</v>
      </c>
      <c r="D81" s="55">
        <v>0</v>
      </c>
      <c r="E81" s="55">
        <v>0</v>
      </c>
      <c r="F81" s="29"/>
      <c r="G81" s="29"/>
    </row>
    <row r="82" spans="1:8">
      <c r="A82" s="53">
        <v>1270</v>
      </c>
      <c r="B82" s="29" t="s">
        <v>10</v>
      </c>
      <c r="C82" s="55">
        <v>0</v>
      </c>
      <c r="D82" s="61"/>
      <c r="E82" s="61"/>
      <c r="F82" s="29"/>
      <c r="G82" s="29"/>
    </row>
    <row r="83" spans="1:8">
      <c r="A83" s="53">
        <v>1271</v>
      </c>
      <c r="B83" s="29" t="s">
        <v>365</v>
      </c>
      <c r="C83" s="55">
        <v>0</v>
      </c>
      <c r="D83" s="61"/>
      <c r="E83" s="61"/>
      <c r="F83" s="29"/>
      <c r="G83" s="29"/>
    </row>
    <row r="84" spans="1:8">
      <c r="A84" s="53">
        <v>1272</v>
      </c>
      <c r="B84" s="29" t="s">
        <v>366</v>
      </c>
      <c r="C84" s="55">
        <v>0</v>
      </c>
      <c r="D84" s="61"/>
      <c r="E84" s="61"/>
      <c r="F84" s="29"/>
      <c r="G84" s="29"/>
    </row>
    <row r="85" spans="1:8">
      <c r="A85" s="53">
        <v>1273</v>
      </c>
      <c r="B85" s="29" t="s">
        <v>367</v>
      </c>
      <c r="C85" s="55">
        <v>0</v>
      </c>
      <c r="D85" s="61"/>
      <c r="E85" s="61"/>
      <c r="F85" s="29"/>
      <c r="G85" s="29"/>
    </row>
    <row r="86" spans="1:8">
      <c r="A86" s="53">
        <v>1274</v>
      </c>
      <c r="B86" s="29" t="s">
        <v>368</v>
      </c>
      <c r="C86" s="55">
        <v>0</v>
      </c>
      <c r="D86" s="61"/>
      <c r="E86" s="61"/>
      <c r="F86" s="29"/>
      <c r="G86" s="29"/>
    </row>
    <row r="87" spans="1:8">
      <c r="A87" s="53">
        <v>1275</v>
      </c>
      <c r="B87" s="29" t="s">
        <v>369</v>
      </c>
      <c r="C87" s="55">
        <v>0</v>
      </c>
      <c r="D87" s="61"/>
      <c r="E87" s="61"/>
      <c r="F87" s="29"/>
      <c r="G87" s="29"/>
    </row>
    <row r="88" spans="1:8">
      <c r="A88" s="53">
        <v>1279</v>
      </c>
      <c r="B88" s="29" t="s">
        <v>370</v>
      </c>
      <c r="C88" s="55">
        <v>0</v>
      </c>
      <c r="D88" s="61"/>
      <c r="E88" s="61"/>
      <c r="F88" s="29"/>
      <c r="G88" s="29"/>
    </row>
    <row r="89" spans="1:8">
      <c r="A89" s="29"/>
      <c r="B89" s="29"/>
      <c r="C89" s="29"/>
      <c r="D89" s="29"/>
      <c r="E89" s="29"/>
      <c r="F89" s="29"/>
      <c r="G89" s="29"/>
    </row>
    <row r="90" spans="1:8">
      <c r="A90" s="143" t="s">
        <v>371</v>
      </c>
      <c r="B90" s="143"/>
      <c r="C90" s="143"/>
      <c r="D90" s="143"/>
      <c r="E90" s="143"/>
      <c r="F90" s="143"/>
      <c r="G90" s="143"/>
    </row>
    <row r="91" spans="1:8" s="52" customFormat="1">
      <c r="A91" s="32" t="s">
        <v>88</v>
      </c>
      <c r="B91" s="32" t="s">
        <v>89</v>
      </c>
      <c r="C91" s="32" t="s">
        <v>90</v>
      </c>
      <c r="D91" s="32" t="s">
        <v>332</v>
      </c>
      <c r="E91" s="32"/>
      <c r="F91" s="32"/>
      <c r="G91" s="32"/>
    </row>
    <row r="92" spans="1:8" s="59" customFormat="1">
      <c r="A92" s="57">
        <v>1160</v>
      </c>
      <c r="B92" s="48" t="s">
        <v>5</v>
      </c>
      <c r="C92" s="58">
        <v>0</v>
      </c>
      <c r="D92" s="48"/>
      <c r="E92" s="48"/>
      <c r="F92" s="48"/>
      <c r="G92" s="48"/>
    </row>
    <row r="93" spans="1:8">
      <c r="A93" s="53">
        <v>1161</v>
      </c>
      <c r="B93" s="29" t="s">
        <v>372</v>
      </c>
      <c r="C93" s="55">
        <v>0</v>
      </c>
      <c r="D93" s="56" t="s">
        <v>292</v>
      </c>
      <c r="E93" s="29"/>
      <c r="F93" s="29"/>
      <c r="G93" s="29"/>
    </row>
    <row r="94" spans="1:8">
      <c r="A94" s="53">
        <v>1162</v>
      </c>
      <c r="B94" s="29" t="s">
        <v>373</v>
      </c>
      <c r="C94" s="55">
        <v>0</v>
      </c>
      <c r="D94" s="29"/>
      <c r="E94" s="29"/>
      <c r="F94" s="29"/>
      <c r="G94" s="29"/>
    </row>
    <row r="95" spans="1:8">
      <c r="A95" s="29"/>
      <c r="B95" s="29"/>
      <c r="C95" s="29"/>
      <c r="D95" s="29"/>
      <c r="E95" s="29"/>
      <c r="F95" s="29"/>
      <c r="G95" s="29"/>
    </row>
    <row r="96" spans="1:8">
      <c r="A96" s="143" t="s">
        <v>374</v>
      </c>
      <c r="B96" s="143"/>
      <c r="C96" s="143"/>
      <c r="D96" s="143"/>
      <c r="E96" s="143"/>
      <c r="F96" s="143"/>
      <c r="G96" s="143"/>
      <c r="H96" s="143"/>
    </row>
    <row r="97" spans="1:8" s="52" customFormat="1">
      <c r="A97" s="32" t="s">
        <v>88</v>
      </c>
      <c r="B97" s="32" t="s">
        <v>89</v>
      </c>
      <c r="C97" s="32" t="s">
        <v>90</v>
      </c>
      <c r="D97" s="32" t="s">
        <v>299</v>
      </c>
      <c r="E97" s="32"/>
      <c r="F97" s="32"/>
      <c r="G97" s="32"/>
      <c r="H97" s="32"/>
    </row>
    <row r="98" spans="1:8" s="59" customFormat="1">
      <c r="A98" s="57">
        <v>1190</v>
      </c>
      <c r="B98" s="48" t="s">
        <v>6</v>
      </c>
      <c r="C98" s="58">
        <v>0</v>
      </c>
      <c r="D98" s="48"/>
      <c r="E98" s="48"/>
      <c r="F98" s="48"/>
      <c r="G98" s="48"/>
      <c r="H98" s="48"/>
    </row>
    <row r="99" spans="1:8">
      <c r="A99" s="53">
        <v>1191</v>
      </c>
      <c r="B99" s="29" t="s">
        <v>375</v>
      </c>
      <c r="C99" s="55">
        <v>0</v>
      </c>
      <c r="D99" s="29"/>
      <c r="E99" s="29"/>
      <c r="F99" s="29"/>
      <c r="G99" s="29"/>
      <c r="H99" s="29"/>
    </row>
    <row r="100" spans="1:8">
      <c r="A100" s="53">
        <v>1192</v>
      </c>
      <c r="B100" s="29" t="s">
        <v>376</v>
      </c>
      <c r="C100" s="55">
        <v>0</v>
      </c>
      <c r="D100" s="29"/>
      <c r="E100" s="29"/>
      <c r="F100" s="29"/>
      <c r="G100" s="29"/>
      <c r="H100" s="29"/>
    </row>
    <row r="101" spans="1:8">
      <c r="A101" s="53">
        <v>1193</v>
      </c>
      <c r="B101" s="29" t="s">
        <v>377</v>
      </c>
      <c r="C101" s="55">
        <v>0</v>
      </c>
      <c r="D101" s="29" t="s">
        <v>292</v>
      </c>
      <c r="E101" s="29"/>
      <c r="F101" s="29"/>
      <c r="G101" s="29"/>
      <c r="H101" s="29"/>
    </row>
    <row r="102" spans="1:8">
      <c r="A102" s="53">
        <v>1194</v>
      </c>
      <c r="B102" s="29" t="s">
        <v>378</v>
      </c>
      <c r="C102" s="55">
        <v>0</v>
      </c>
      <c r="D102" s="29"/>
      <c r="E102" s="29"/>
      <c r="F102" s="29"/>
      <c r="G102" s="29"/>
      <c r="H102" s="29"/>
    </row>
    <row r="103" spans="1:8">
      <c r="A103" s="53">
        <v>1290</v>
      </c>
      <c r="B103" s="29" t="s">
        <v>11</v>
      </c>
      <c r="C103" s="55">
        <v>0</v>
      </c>
      <c r="D103" s="29"/>
      <c r="E103" s="29"/>
      <c r="F103" s="29"/>
      <c r="G103" s="29"/>
      <c r="H103" s="29"/>
    </row>
    <row r="104" spans="1:8">
      <c r="A104" s="53">
        <v>1291</v>
      </c>
      <c r="B104" s="29" t="s">
        <v>379</v>
      </c>
      <c r="C104" s="55">
        <v>0</v>
      </c>
      <c r="D104" s="29"/>
      <c r="E104" s="29"/>
      <c r="F104" s="29"/>
      <c r="G104" s="29"/>
      <c r="H104" s="29"/>
    </row>
    <row r="105" spans="1:8">
      <c r="A105" s="53">
        <v>1292</v>
      </c>
      <c r="B105" s="29" t="s">
        <v>380</v>
      </c>
      <c r="C105" s="55">
        <v>0</v>
      </c>
      <c r="D105" s="29"/>
      <c r="E105" s="29"/>
      <c r="F105" s="29"/>
      <c r="G105" s="29"/>
      <c r="H105" s="29"/>
    </row>
    <row r="106" spans="1:8">
      <c r="A106" s="53">
        <v>1293</v>
      </c>
      <c r="B106" s="29" t="s">
        <v>381</v>
      </c>
      <c r="C106" s="55">
        <v>0</v>
      </c>
      <c r="D106" s="29"/>
      <c r="E106" s="29"/>
      <c r="F106" s="29"/>
      <c r="G106" s="29"/>
      <c r="H106" s="29"/>
    </row>
    <row r="107" spans="1:8">
      <c r="A107" s="29"/>
      <c r="B107" s="29"/>
      <c r="C107" s="29"/>
      <c r="D107" s="29"/>
      <c r="E107" s="29"/>
      <c r="F107" s="29"/>
      <c r="G107" s="29"/>
      <c r="H107" s="29"/>
    </row>
    <row r="108" spans="1:8">
      <c r="A108" s="143" t="s">
        <v>382</v>
      </c>
      <c r="B108" s="143"/>
      <c r="C108" s="143"/>
      <c r="D108" s="143"/>
      <c r="E108" s="143"/>
      <c r="F108" s="143"/>
      <c r="G108" s="143"/>
      <c r="H108" s="143"/>
    </row>
    <row r="109" spans="1:8" s="52" customFormat="1">
      <c r="A109" s="32" t="s">
        <v>88</v>
      </c>
      <c r="B109" s="32" t="s">
        <v>89</v>
      </c>
      <c r="C109" s="32" t="s">
        <v>90</v>
      </c>
      <c r="D109" s="32" t="s">
        <v>295</v>
      </c>
      <c r="E109" s="32" t="s">
        <v>296</v>
      </c>
      <c r="F109" s="32" t="s">
        <v>297</v>
      </c>
      <c r="G109" s="32" t="s">
        <v>383</v>
      </c>
      <c r="H109" s="32" t="s">
        <v>334</v>
      </c>
    </row>
    <row r="110" spans="1:8" s="59" customFormat="1">
      <c r="A110" s="57">
        <v>2110</v>
      </c>
      <c r="B110" s="48" t="s">
        <v>384</v>
      </c>
      <c r="C110" s="67">
        <f>SUM(C111:C123)</f>
        <v>23139.99</v>
      </c>
      <c r="D110" s="67">
        <f>SUM(D111:D123)</f>
        <v>23139.99</v>
      </c>
      <c r="E110" s="58">
        <v>0</v>
      </c>
      <c r="F110" s="58">
        <v>0</v>
      </c>
      <c r="G110" s="58">
        <v>0</v>
      </c>
      <c r="H110" s="48"/>
    </row>
    <row r="111" spans="1:8">
      <c r="A111" s="53">
        <v>2111</v>
      </c>
      <c r="B111" s="29" t="s">
        <v>385</v>
      </c>
      <c r="C111" s="55">
        <v>0</v>
      </c>
      <c r="D111" s="55">
        <v>0</v>
      </c>
      <c r="E111" s="55">
        <v>0</v>
      </c>
      <c r="F111" s="55">
        <v>0</v>
      </c>
      <c r="G111" s="55">
        <v>0</v>
      </c>
      <c r="H111" s="29"/>
    </row>
    <row r="112" spans="1:8">
      <c r="A112" s="53">
        <v>2112</v>
      </c>
      <c r="B112" s="29" t="s">
        <v>386</v>
      </c>
      <c r="C112" s="54">
        <v>1398.99</v>
      </c>
      <c r="D112" s="54">
        <v>1398.99</v>
      </c>
      <c r="E112" s="55">
        <v>0</v>
      </c>
      <c r="F112" s="55">
        <v>0</v>
      </c>
      <c r="G112" s="55">
        <v>0</v>
      </c>
      <c r="H112" s="29"/>
    </row>
    <row r="113" spans="1:8">
      <c r="A113" s="53">
        <v>2113</v>
      </c>
      <c r="B113" s="29" t="s">
        <v>387</v>
      </c>
      <c r="C113" s="54">
        <v>0</v>
      </c>
      <c r="D113" s="54">
        <v>0</v>
      </c>
      <c r="E113" s="55">
        <v>0</v>
      </c>
      <c r="F113" s="55">
        <v>0</v>
      </c>
      <c r="G113" s="55">
        <v>0</v>
      </c>
      <c r="H113" s="29"/>
    </row>
    <row r="114" spans="1:8">
      <c r="A114" s="53">
        <v>2114</v>
      </c>
      <c r="B114" s="29" t="s">
        <v>388</v>
      </c>
      <c r="C114" s="54">
        <v>0</v>
      </c>
      <c r="D114" s="54">
        <v>0</v>
      </c>
      <c r="E114" s="55">
        <v>0</v>
      </c>
      <c r="F114" s="55">
        <v>0</v>
      </c>
      <c r="G114" s="55">
        <v>0</v>
      </c>
      <c r="H114" s="29"/>
    </row>
    <row r="115" spans="1:8">
      <c r="A115" s="53">
        <v>2115</v>
      </c>
      <c r="B115" s="29" t="s">
        <v>389</v>
      </c>
      <c r="C115" s="54">
        <v>0</v>
      </c>
      <c r="D115" s="54">
        <v>0</v>
      </c>
      <c r="E115" s="55">
        <v>0</v>
      </c>
      <c r="F115" s="55">
        <v>0</v>
      </c>
      <c r="G115" s="55">
        <v>0</v>
      </c>
      <c r="H115" s="29"/>
    </row>
    <row r="116" spans="1:8">
      <c r="A116" s="53">
        <v>2116</v>
      </c>
      <c r="B116" s="29" t="s">
        <v>390</v>
      </c>
      <c r="C116" s="54">
        <v>0</v>
      </c>
      <c r="D116" s="54">
        <v>0</v>
      </c>
      <c r="E116" s="55">
        <v>0</v>
      </c>
      <c r="F116" s="55">
        <v>0</v>
      </c>
      <c r="G116" s="55">
        <v>0</v>
      </c>
      <c r="H116" s="29"/>
    </row>
    <row r="117" spans="1:8">
      <c r="A117" s="53">
        <v>2117</v>
      </c>
      <c r="B117" s="29" t="s">
        <v>391</v>
      </c>
      <c r="C117" s="54">
        <v>21741</v>
      </c>
      <c r="D117" s="54">
        <v>21741</v>
      </c>
      <c r="E117" s="55">
        <v>0</v>
      </c>
      <c r="F117" s="55">
        <v>0</v>
      </c>
      <c r="G117" s="55">
        <v>0</v>
      </c>
      <c r="H117" s="29"/>
    </row>
    <row r="118" spans="1:8">
      <c r="A118" s="53">
        <v>2118</v>
      </c>
      <c r="B118" s="29" t="s">
        <v>392</v>
      </c>
      <c r="C118" s="55">
        <v>0</v>
      </c>
      <c r="D118" s="55">
        <v>0</v>
      </c>
      <c r="E118" s="55">
        <v>0</v>
      </c>
      <c r="F118" s="55">
        <v>0</v>
      </c>
      <c r="G118" s="55">
        <v>0</v>
      </c>
      <c r="H118" s="29"/>
    </row>
    <row r="119" spans="1:8">
      <c r="A119" s="53">
        <v>2119</v>
      </c>
      <c r="B119" s="29" t="s">
        <v>393</v>
      </c>
      <c r="C119" s="55">
        <v>0</v>
      </c>
      <c r="D119" s="55">
        <v>0</v>
      </c>
      <c r="E119" s="55">
        <v>0</v>
      </c>
      <c r="F119" s="55">
        <v>0</v>
      </c>
      <c r="G119" s="55">
        <v>0</v>
      </c>
      <c r="H119" s="29"/>
    </row>
    <row r="120" spans="1:8">
      <c r="A120" s="53">
        <v>2120</v>
      </c>
      <c r="B120" s="29" t="s">
        <v>394</v>
      </c>
      <c r="C120" s="55">
        <v>0</v>
      </c>
      <c r="D120" s="55">
        <v>0</v>
      </c>
      <c r="E120" s="55">
        <v>0</v>
      </c>
      <c r="F120" s="55">
        <v>0</v>
      </c>
      <c r="G120" s="55">
        <v>0</v>
      </c>
      <c r="H120" s="29"/>
    </row>
    <row r="121" spans="1:8">
      <c r="A121" s="53">
        <v>2121</v>
      </c>
      <c r="B121" s="29" t="s">
        <v>395</v>
      </c>
      <c r="C121" s="55">
        <v>0</v>
      </c>
      <c r="D121" s="55">
        <v>0</v>
      </c>
      <c r="E121" s="55">
        <v>0</v>
      </c>
      <c r="F121" s="55">
        <v>0</v>
      </c>
      <c r="G121" s="55">
        <v>0</v>
      </c>
      <c r="H121" s="29"/>
    </row>
    <row r="122" spans="1:8">
      <c r="A122" s="53">
        <v>2122</v>
      </c>
      <c r="B122" s="29" t="s">
        <v>396</v>
      </c>
      <c r="C122" s="55">
        <v>0</v>
      </c>
      <c r="D122" s="55">
        <v>0</v>
      </c>
      <c r="E122" s="55">
        <v>0</v>
      </c>
      <c r="F122" s="55">
        <v>0</v>
      </c>
      <c r="G122" s="55">
        <v>0</v>
      </c>
      <c r="H122" s="29"/>
    </row>
    <row r="123" spans="1:8">
      <c r="A123" s="53">
        <v>2129</v>
      </c>
      <c r="B123" s="29" t="s">
        <v>397</v>
      </c>
      <c r="C123" s="55">
        <v>0</v>
      </c>
      <c r="D123" s="55">
        <v>0</v>
      </c>
      <c r="E123" s="55">
        <v>0</v>
      </c>
      <c r="F123" s="55">
        <v>0</v>
      </c>
      <c r="G123" s="55">
        <v>0</v>
      </c>
      <c r="H123" s="29"/>
    </row>
    <row r="124" spans="1:8">
      <c r="A124" s="29"/>
      <c r="B124" s="29"/>
      <c r="C124" s="29"/>
      <c r="D124" s="29"/>
      <c r="E124" s="29"/>
      <c r="F124" s="29"/>
      <c r="G124" s="29"/>
      <c r="H124" s="29"/>
    </row>
    <row r="125" spans="1:8">
      <c r="A125" s="143" t="s">
        <v>398</v>
      </c>
      <c r="B125" s="143"/>
      <c r="C125" s="143"/>
      <c r="D125" s="143"/>
      <c r="E125" s="143"/>
      <c r="F125" s="143"/>
      <c r="G125" s="143"/>
      <c r="H125" s="143"/>
    </row>
    <row r="126" spans="1:8" s="52" customFormat="1">
      <c r="A126" s="32" t="s">
        <v>88</v>
      </c>
      <c r="B126" s="32" t="s">
        <v>89</v>
      </c>
      <c r="C126" s="32" t="s">
        <v>90</v>
      </c>
      <c r="D126" s="32" t="s">
        <v>399</v>
      </c>
      <c r="E126" s="32" t="s">
        <v>299</v>
      </c>
      <c r="F126" s="32"/>
      <c r="G126" s="32"/>
      <c r="H126" s="32"/>
    </row>
    <row r="127" spans="1:8" s="59" customFormat="1">
      <c r="A127" s="57">
        <v>2160</v>
      </c>
      <c r="B127" s="48" t="s">
        <v>400</v>
      </c>
      <c r="C127" s="58">
        <v>0</v>
      </c>
      <c r="D127" s="48"/>
      <c r="E127" s="48"/>
      <c r="F127" s="48"/>
      <c r="G127" s="48"/>
      <c r="H127" s="48"/>
    </row>
    <row r="128" spans="1:8">
      <c r="A128" s="53">
        <v>2161</v>
      </c>
      <c r="B128" s="29" t="s">
        <v>401</v>
      </c>
      <c r="C128" s="55">
        <v>0</v>
      </c>
      <c r="D128" s="29"/>
      <c r="E128" s="29"/>
      <c r="F128" s="29"/>
      <c r="G128" s="29"/>
      <c r="H128" s="29"/>
    </row>
    <row r="129" spans="1:5">
      <c r="A129" s="53">
        <v>2162</v>
      </c>
      <c r="B129" s="29" t="s">
        <v>402</v>
      </c>
      <c r="C129" s="55">
        <v>0</v>
      </c>
      <c r="D129" s="29"/>
      <c r="E129" s="29"/>
    </row>
    <row r="130" spans="1:5">
      <c r="A130" s="53">
        <v>2163</v>
      </c>
      <c r="B130" s="29" t="s">
        <v>403</v>
      </c>
      <c r="C130" s="55">
        <v>0</v>
      </c>
      <c r="D130" s="29"/>
      <c r="E130" s="29"/>
    </row>
    <row r="131" spans="1:5">
      <c r="A131" s="53">
        <v>2164</v>
      </c>
      <c r="B131" s="29" t="s">
        <v>404</v>
      </c>
      <c r="C131" s="55">
        <v>0</v>
      </c>
      <c r="D131" s="29"/>
      <c r="E131" s="29"/>
    </row>
    <row r="132" spans="1:5">
      <c r="A132" s="53">
        <v>2165</v>
      </c>
      <c r="B132" s="29" t="s">
        <v>405</v>
      </c>
      <c r="C132" s="55">
        <v>0</v>
      </c>
      <c r="D132" s="29"/>
      <c r="E132" s="29"/>
    </row>
    <row r="133" spans="1:5">
      <c r="A133" s="53">
        <v>2166</v>
      </c>
      <c r="B133" s="29" t="s">
        <v>406</v>
      </c>
      <c r="C133" s="55">
        <v>0</v>
      </c>
      <c r="D133" s="29" t="s">
        <v>292</v>
      </c>
      <c r="E133" s="29"/>
    </row>
    <row r="134" spans="1:5">
      <c r="A134" s="53">
        <v>2250</v>
      </c>
      <c r="B134" s="29" t="s">
        <v>407</v>
      </c>
      <c r="C134" s="55">
        <v>0</v>
      </c>
      <c r="D134" s="29"/>
      <c r="E134" s="29"/>
    </row>
    <row r="135" spans="1:5">
      <c r="A135" s="53">
        <v>2251</v>
      </c>
      <c r="B135" s="29" t="s">
        <v>408</v>
      </c>
      <c r="C135" s="55">
        <v>0</v>
      </c>
      <c r="D135" s="29"/>
      <c r="E135" s="29"/>
    </row>
    <row r="136" spans="1:5">
      <c r="A136" s="53">
        <v>2252</v>
      </c>
      <c r="B136" s="29" t="s">
        <v>409</v>
      </c>
      <c r="C136" s="55">
        <v>0</v>
      </c>
      <c r="D136" s="29"/>
      <c r="E136" s="29"/>
    </row>
    <row r="137" spans="1:5">
      <c r="A137" s="53">
        <v>2253</v>
      </c>
      <c r="B137" s="29" t="s">
        <v>410</v>
      </c>
      <c r="C137" s="55">
        <v>0</v>
      </c>
      <c r="D137" s="29"/>
      <c r="E137" s="29"/>
    </row>
    <row r="138" spans="1:5">
      <c r="A138" s="53">
        <v>2254</v>
      </c>
      <c r="B138" s="29" t="s">
        <v>411</v>
      </c>
      <c r="C138" s="55">
        <v>0</v>
      </c>
      <c r="D138" s="29"/>
      <c r="E138" s="29"/>
    </row>
    <row r="139" spans="1:5">
      <c r="A139" s="53">
        <v>2255</v>
      </c>
      <c r="B139" s="29" t="s">
        <v>412</v>
      </c>
      <c r="C139" s="55">
        <v>0</v>
      </c>
      <c r="D139" s="29"/>
      <c r="E139" s="29"/>
    </row>
    <row r="140" spans="1:5">
      <c r="A140" s="53">
        <v>2256</v>
      </c>
      <c r="B140" s="29" t="s">
        <v>413</v>
      </c>
      <c r="C140" s="55">
        <v>0</v>
      </c>
      <c r="D140" s="29"/>
      <c r="E140" s="29"/>
    </row>
    <row r="141" spans="1:5">
      <c r="A141" s="29"/>
      <c r="B141" s="29"/>
      <c r="C141" s="29"/>
      <c r="D141" s="29"/>
      <c r="E141" s="29"/>
    </row>
    <row r="142" spans="1:5">
      <c r="A142" s="143" t="s">
        <v>414</v>
      </c>
      <c r="B142" s="143"/>
      <c r="C142" s="143"/>
      <c r="D142" s="143"/>
      <c r="E142" s="143"/>
    </row>
    <row r="143" spans="1:5" s="52" customFormat="1">
      <c r="A143" s="68" t="s">
        <v>88</v>
      </c>
      <c r="B143" s="68" t="s">
        <v>89</v>
      </c>
      <c r="C143" s="68" t="s">
        <v>90</v>
      </c>
      <c r="D143" s="32" t="s">
        <v>399</v>
      </c>
      <c r="E143" s="32" t="s">
        <v>299</v>
      </c>
    </row>
    <row r="144" spans="1:5">
      <c r="A144" s="53">
        <v>2150</v>
      </c>
      <c r="B144" s="29" t="s">
        <v>415</v>
      </c>
      <c r="C144" s="55">
        <v>0</v>
      </c>
      <c r="D144" s="29"/>
      <c r="E144" s="29"/>
    </row>
    <row r="145" spans="1:5">
      <c r="A145" s="53">
        <v>2151</v>
      </c>
      <c r="B145" s="29" t="s">
        <v>416</v>
      </c>
      <c r="C145" s="55">
        <v>0</v>
      </c>
      <c r="D145" s="29"/>
      <c r="E145" s="29"/>
    </row>
    <row r="146" spans="1:5">
      <c r="A146" s="53">
        <v>2152</v>
      </c>
      <c r="B146" s="29" t="s">
        <v>417</v>
      </c>
      <c r="C146" s="55">
        <v>0</v>
      </c>
      <c r="D146" s="29"/>
      <c r="E146" s="29"/>
    </row>
    <row r="147" spans="1:5">
      <c r="A147" s="53">
        <v>2159</v>
      </c>
      <c r="B147" s="29" t="s">
        <v>418</v>
      </c>
      <c r="C147" s="55">
        <v>0</v>
      </c>
      <c r="D147" s="29"/>
      <c r="E147" s="29"/>
    </row>
    <row r="148" spans="1:5">
      <c r="A148" s="53">
        <v>2240</v>
      </c>
      <c r="B148" s="29" t="s">
        <v>419</v>
      </c>
      <c r="C148" s="55">
        <v>0</v>
      </c>
      <c r="D148" s="29" t="s">
        <v>292</v>
      </c>
      <c r="E148" s="29"/>
    </row>
    <row r="149" spans="1:5">
      <c r="A149" s="53">
        <v>2241</v>
      </c>
      <c r="B149" s="29" t="s">
        <v>420</v>
      </c>
      <c r="C149" s="55">
        <v>0</v>
      </c>
      <c r="D149" s="29"/>
      <c r="E149" s="29"/>
    </row>
    <row r="150" spans="1:5">
      <c r="A150" s="53">
        <v>2242</v>
      </c>
      <c r="B150" s="29" t="s">
        <v>421</v>
      </c>
      <c r="C150" s="55">
        <v>0</v>
      </c>
      <c r="D150" s="29"/>
      <c r="E150" s="29"/>
    </row>
    <row r="151" spans="1:5">
      <c r="A151" s="53">
        <v>2249</v>
      </c>
      <c r="B151" s="29" t="s">
        <v>422</v>
      </c>
      <c r="C151" s="55">
        <v>0</v>
      </c>
      <c r="D151" s="29"/>
      <c r="E151" s="29"/>
    </row>
    <row r="152" spans="1:5">
      <c r="A152" s="53"/>
      <c r="B152" s="29"/>
      <c r="C152" s="62"/>
      <c r="D152" s="29"/>
      <c r="E152" s="29"/>
    </row>
    <row r="153" spans="1:5">
      <c r="A153" s="143" t="s">
        <v>423</v>
      </c>
      <c r="B153" s="143"/>
      <c r="C153" s="143"/>
      <c r="D153" s="143"/>
      <c r="E153" s="143"/>
    </row>
    <row r="154" spans="1:5" s="52" customFormat="1">
      <c r="A154" s="68" t="s">
        <v>88</v>
      </c>
      <c r="B154" s="68" t="s">
        <v>89</v>
      </c>
      <c r="C154" s="68" t="s">
        <v>90</v>
      </c>
      <c r="D154" s="32" t="s">
        <v>399</v>
      </c>
      <c r="E154" s="32" t="s">
        <v>299</v>
      </c>
    </row>
    <row r="155" spans="1:5" s="59" customFormat="1">
      <c r="A155" s="57">
        <v>2170</v>
      </c>
      <c r="B155" s="48" t="s">
        <v>424</v>
      </c>
      <c r="C155" s="58">
        <v>0</v>
      </c>
      <c r="D155" s="48"/>
      <c r="E155" s="48"/>
    </row>
    <row r="156" spans="1:5">
      <c r="A156" s="53">
        <v>2171</v>
      </c>
      <c r="B156" s="29" t="s">
        <v>425</v>
      </c>
      <c r="C156" s="55">
        <v>0</v>
      </c>
      <c r="D156" s="29"/>
      <c r="E156" s="29"/>
    </row>
    <row r="157" spans="1:5">
      <c r="A157" s="53">
        <v>2172</v>
      </c>
      <c r="B157" s="29" t="s">
        <v>426</v>
      </c>
      <c r="C157" s="55">
        <v>0</v>
      </c>
      <c r="D157" s="29"/>
      <c r="E157" s="29"/>
    </row>
    <row r="158" spans="1:5">
      <c r="A158" s="53">
        <v>2179</v>
      </c>
      <c r="B158" s="29" t="s">
        <v>427</v>
      </c>
      <c r="C158" s="55">
        <v>0</v>
      </c>
      <c r="D158" s="29" t="s">
        <v>292</v>
      </c>
      <c r="E158" s="29"/>
    </row>
    <row r="159" spans="1:5">
      <c r="A159" s="53">
        <v>2260</v>
      </c>
      <c r="B159" s="29" t="s">
        <v>428</v>
      </c>
      <c r="C159" s="55">
        <v>0</v>
      </c>
      <c r="D159" s="29"/>
      <c r="E159" s="29"/>
    </row>
    <row r="160" spans="1:5">
      <c r="A160" s="53">
        <v>2261</v>
      </c>
      <c r="B160" s="29" t="s">
        <v>429</v>
      </c>
      <c r="C160" s="55">
        <v>0</v>
      </c>
      <c r="D160" s="29"/>
      <c r="E160" s="29"/>
    </row>
    <row r="161" spans="1:5">
      <c r="A161" s="53">
        <v>2262</v>
      </c>
      <c r="B161" s="29" t="s">
        <v>430</v>
      </c>
      <c r="C161" s="55">
        <v>0</v>
      </c>
      <c r="D161" s="29"/>
      <c r="E161" s="29"/>
    </row>
    <row r="162" spans="1:5">
      <c r="A162" s="53">
        <v>2263</v>
      </c>
      <c r="B162" s="29" t="s">
        <v>431</v>
      </c>
      <c r="C162" s="55">
        <v>0</v>
      </c>
      <c r="D162" s="29"/>
      <c r="E162" s="29"/>
    </row>
    <row r="163" spans="1:5">
      <c r="A163" s="53">
        <v>2269</v>
      </c>
      <c r="B163" s="29" t="s">
        <v>432</v>
      </c>
      <c r="C163" s="55">
        <v>0</v>
      </c>
      <c r="D163" s="29"/>
      <c r="E163" s="29"/>
    </row>
    <row r="164" spans="1:5">
      <c r="A164" s="29"/>
      <c r="B164" s="29"/>
      <c r="C164" s="29"/>
      <c r="D164" s="29"/>
      <c r="E164" s="29"/>
    </row>
    <row r="165" spans="1:5">
      <c r="A165" s="143" t="s">
        <v>433</v>
      </c>
      <c r="B165" s="143"/>
      <c r="C165" s="143"/>
      <c r="D165" s="143"/>
      <c r="E165" s="143"/>
    </row>
    <row r="166" spans="1:5" s="52" customFormat="1">
      <c r="A166" s="68" t="s">
        <v>88</v>
      </c>
      <c r="B166" s="68" t="s">
        <v>89</v>
      </c>
      <c r="C166" s="68" t="s">
        <v>90</v>
      </c>
      <c r="D166" s="32" t="s">
        <v>399</v>
      </c>
      <c r="E166" s="32" t="s">
        <v>299</v>
      </c>
    </row>
    <row r="167" spans="1:5" s="59" customFormat="1">
      <c r="A167" s="57">
        <v>2190</v>
      </c>
      <c r="B167" s="48" t="s">
        <v>434</v>
      </c>
      <c r="C167" s="58">
        <v>0</v>
      </c>
      <c r="D167" s="48"/>
      <c r="E167" s="48"/>
    </row>
    <row r="168" spans="1:5">
      <c r="A168" s="53">
        <v>2191</v>
      </c>
      <c r="B168" s="29" t="s">
        <v>435</v>
      </c>
      <c r="C168" s="55">
        <v>0</v>
      </c>
      <c r="D168" s="29"/>
      <c r="E168" s="29"/>
    </row>
    <row r="169" spans="1:5">
      <c r="A169" s="53">
        <v>2192</v>
      </c>
      <c r="B169" s="29" t="s">
        <v>436</v>
      </c>
      <c r="C169" s="55">
        <v>0</v>
      </c>
      <c r="D169" s="29" t="s">
        <v>292</v>
      </c>
      <c r="E169" s="29"/>
    </row>
    <row r="170" spans="1:5">
      <c r="A170" s="53">
        <v>2199</v>
      </c>
      <c r="B170" s="29" t="s">
        <v>437</v>
      </c>
      <c r="C170" s="55">
        <v>0</v>
      </c>
      <c r="D170" s="29"/>
      <c r="E170" s="29"/>
    </row>
    <row r="171" spans="1:5">
      <c r="A171" s="29"/>
      <c r="B171" s="29"/>
      <c r="C171" s="29"/>
      <c r="D171" s="29"/>
      <c r="E171" s="29"/>
    </row>
    <row r="172" spans="1:5">
      <c r="A172" s="48" t="s">
        <v>12</v>
      </c>
      <c r="C172" s="29"/>
      <c r="D172" s="29"/>
      <c r="E172" s="29"/>
    </row>
    <row r="175" spans="1:5">
      <c r="B175" s="22" t="s">
        <v>282</v>
      </c>
    </row>
    <row r="176" spans="1:5">
      <c r="B176" s="23" t="s">
        <v>82</v>
      </c>
    </row>
    <row r="177" spans="2:2">
      <c r="B177" s="49"/>
    </row>
    <row r="178" spans="2:2">
      <c r="B178" s="49"/>
    </row>
    <row r="179" spans="2:2">
      <c r="B179" s="22" t="s">
        <v>83</v>
      </c>
    </row>
    <row r="180" spans="2:2">
      <c r="B180" s="23" t="s">
        <v>84</v>
      </c>
    </row>
  </sheetData>
  <mergeCells count="21">
    <mergeCell ref="A142:E142"/>
    <mergeCell ref="A153:E153"/>
    <mergeCell ref="A165:E165"/>
    <mergeCell ref="A54:J54"/>
    <mergeCell ref="A74:G74"/>
    <mergeCell ref="A90:G90"/>
    <mergeCell ref="A96:H96"/>
    <mergeCell ref="A108:H108"/>
    <mergeCell ref="A125:H125"/>
    <mergeCell ref="A48:H48"/>
    <mergeCell ref="A1:F1"/>
    <mergeCell ref="A2:F2"/>
    <mergeCell ref="A3:F3"/>
    <mergeCell ref="A4:F4"/>
    <mergeCell ref="A5:H5"/>
    <mergeCell ref="A7:H7"/>
    <mergeCell ref="A13:H13"/>
    <mergeCell ref="A18:H18"/>
    <mergeCell ref="A30:H30"/>
    <mergeCell ref="A39:F39"/>
    <mergeCell ref="A44:F44"/>
  </mergeCells>
  <printOptions horizontalCentered="1"/>
  <pageMargins left="0.25" right="0.25" top="0.75" bottom="0.75" header="0.3" footer="0.3"/>
  <pageSetup scale="5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9"/>
  <sheetViews>
    <sheetView topLeftCell="A13" zoomScaleNormal="100" workbookViewId="0">
      <selection activeCell="N9" sqref="N9"/>
    </sheetView>
  </sheetViews>
  <sheetFormatPr baseColWidth="10" defaultColWidth="16.83203125" defaultRowHeight="12.75"/>
  <cols>
    <col min="1" max="1" width="11.6640625" style="27" customWidth="1"/>
    <col min="2" max="2" width="56.1640625" style="27" customWidth="1"/>
    <col min="3" max="3" width="26.6640625" style="27" customWidth="1"/>
    <col min="4" max="5" width="19.6640625" style="27" customWidth="1"/>
    <col min="6" max="26" width="10.6640625" style="27" customWidth="1"/>
    <col min="27" max="16384" width="16.83203125" style="27"/>
  </cols>
  <sheetData>
    <row r="1" spans="1:5">
      <c r="A1" s="144" t="str">
        <f>[8]ESF!A1</f>
        <v>Fideicomiso de Apoyo Operativo al Consejo de Cuenca Lerma Chapala &lt;&lt;FICUENCA&gt;&gt;</v>
      </c>
      <c r="B1" s="145"/>
      <c r="C1" s="145"/>
      <c r="D1" s="50" t="s">
        <v>14</v>
      </c>
      <c r="E1" s="26">
        <f>'[8]Notas a los Edos Financieros'!D1</f>
        <v>2026</v>
      </c>
    </row>
    <row r="2" spans="1:5">
      <c r="A2" s="144" t="s">
        <v>438</v>
      </c>
      <c r="B2" s="145"/>
      <c r="C2" s="145"/>
      <c r="D2" s="50" t="s">
        <v>16</v>
      </c>
      <c r="E2" s="26" t="str">
        <f>'[8]Notas a los Edos Financieros'!D2</f>
        <v>Trimestral</v>
      </c>
    </row>
    <row r="3" spans="1:5">
      <c r="A3" s="144" t="str">
        <f>ESF!A3</f>
        <v>Del 01 de enero al 30 de Septiembre de 2026</v>
      </c>
      <c r="B3" s="145"/>
      <c r="C3" s="145"/>
      <c r="D3" s="50" t="s">
        <v>19</v>
      </c>
      <c r="E3" s="26">
        <f>'Notas a los Edos Financieros'!D3</f>
        <v>3</v>
      </c>
    </row>
    <row r="4" spans="1:5">
      <c r="A4" s="144" t="s">
        <v>20</v>
      </c>
      <c r="B4" s="145"/>
      <c r="C4" s="145"/>
      <c r="D4" s="50"/>
      <c r="E4" s="51"/>
    </row>
    <row r="5" spans="1:5">
      <c r="A5" s="143" t="s">
        <v>86</v>
      </c>
      <c r="B5" s="143"/>
      <c r="C5" s="143"/>
      <c r="D5" s="143"/>
      <c r="E5" s="143"/>
    </row>
    <row r="6" spans="1:5">
      <c r="A6" s="29"/>
      <c r="B6" s="29"/>
      <c r="C6" s="29"/>
      <c r="D6" s="29"/>
      <c r="E6" s="29"/>
    </row>
    <row r="7" spans="1:5">
      <c r="A7" s="143" t="s">
        <v>439</v>
      </c>
      <c r="B7" s="143"/>
      <c r="C7" s="143"/>
      <c r="D7" s="143"/>
      <c r="E7" s="143"/>
    </row>
    <row r="8" spans="1:5" s="52" customFormat="1">
      <c r="A8" s="32" t="s">
        <v>88</v>
      </c>
      <c r="B8" s="32" t="s">
        <v>89</v>
      </c>
      <c r="C8" s="32" t="s">
        <v>90</v>
      </c>
      <c r="D8" s="32" t="s">
        <v>285</v>
      </c>
      <c r="E8" s="32" t="s">
        <v>399</v>
      </c>
    </row>
    <row r="9" spans="1:5">
      <c r="A9" s="53">
        <v>3110</v>
      </c>
      <c r="B9" s="29" t="s">
        <v>142</v>
      </c>
      <c r="C9" s="55">
        <v>0</v>
      </c>
      <c r="D9" s="29"/>
      <c r="E9" s="29"/>
    </row>
    <row r="10" spans="1:5">
      <c r="A10" s="53">
        <v>3120</v>
      </c>
      <c r="B10" s="29" t="s">
        <v>440</v>
      </c>
      <c r="C10" s="55">
        <v>0</v>
      </c>
      <c r="D10" s="29" t="s">
        <v>292</v>
      </c>
      <c r="E10" s="29"/>
    </row>
    <row r="11" spans="1:5">
      <c r="A11" s="53">
        <v>3130</v>
      </c>
      <c r="B11" s="29" t="s">
        <v>441</v>
      </c>
      <c r="C11" s="55">
        <v>0</v>
      </c>
      <c r="D11" s="29"/>
      <c r="E11" s="29"/>
    </row>
    <row r="12" spans="1:5">
      <c r="A12" s="29"/>
      <c r="B12" s="29"/>
      <c r="C12" s="29"/>
      <c r="D12" s="29"/>
      <c r="E12" s="29"/>
    </row>
    <row r="13" spans="1:5">
      <c r="A13" s="143" t="s">
        <v>442</v>
      </c>
      <c r="B13" s="143"/>
      <c r="C13" s="143"/>
      <c r="D13" s="143"/>
      <c r="E13" s="143"/>
    </row>
    <row r="14" spans="1:5" s="52" customFormat="1">
      <c r="A14" s="32" t="s">
        <v>88</v>
      </c>
      <c r="B14" s="32" t="s">
        <v>89</v>
      </c>
      <c r="C14" s="32" t="s">
        <v>90</v>
      </c>
      <c r="D14" s="32" t="s">
        <v>443</v>
      </c>
      <c r="E14" s="32"/>
    </row>
    <row r="15" spans="1:5">
      <c r="A15" s="53">
        <v>3210</v>
      </c>
      <c r="B15" s="29" t="s">
        <v>444</v>
      </c>
      <c r="C15" s="54">
        <f>+[9]ESF!E36</f>
        <v>766053.11999999988</v>
      </c>
      <c r="D15" s="29"/>
      <c r="E15" s="29"/>
    </row>
    <row r="16" spans="1:5">
      <c r="A16" s="53">
        <v>3220</v>
      </c>
      <c r="B16" s="29" t="s">
        <v>445</v>
      </c>
      <c r="C16" s="54">
        <f>[9]ESF!E37</f>
        <v>1611593.6599999997</v>
      </c>
      <c r="D16" s="29"/>
      <c r="E16" s="29"/>
    </row>
    <row r="17" spans="1:5">
      <c r="A17" s="53">
        <v>3230</v>
      </c>
      <c r="B17" s="29" t="s">
        <v>446</v>
      </c>
      <c r="C17" s="55">
        <v>0</v>
      </c>
      <c r="D17" s="29"/>
    </row>
    <row r="18" spans="1:5">
      <c r="A18" s="53">
        <v>3231</v>
      </c>
      <c r="B18" s="29" t="s">
        <v>447</v>
      </c>
      <c r="C18" s="55">
        <v>0</v>
      </c>
      <c r="D18" s="29"/>
    </row>
    <row r="19" spans="1:5">
      <c r="A19" s="53">
        <v>3232</v>
      </c>
      <c r="B19" s="29" t="s">
        <v>448</v>
      </c>
      <c r="C19" s="55">
        <v>0</v>
      </c>
      <c r="D19" s="29"/>
    </row>
    <row r="20" spans="1:5">
      <c r="A20" s="53">
        <v>3233</v>
      </c>
      <c r="B20" s="29" t="s">
        <v>449</v>
      </c>
      <c r="C20" s="55">
        <v>0</v>
      </c>
      <c r="D20" s="29"/>
    </row>
    <row r="21" spans="1:5">
      <c r="A21" s="53">
        <v>3239</v>
      </c>
      <c r="B21" s="29" t="s">
        <v>450</v>
      </c>
      <c r="C21" s="55">
        <v>0</v>
      </c>
      <c r="D21" s="29"/>
    </row>
    <row r="22" spans="1:5">
      <c r="A22" s="53">
        <v>3240</v>
      </c>
      <c r="B22" s="29" t="s">
        <v>451</v>
      </c>
      <c r="C22" s="55">
        <v>0</v>
      </c>
      <c r="D22" s="29"/>
    </row>
    <row r="23" spans="1:5">
      <c r="A23" s="53">
        <v>3241</v>
      </c>
      <c r="B23" s="29" t="s">
        <v>452</v>
      </c>
      <c r="C23" s="55">
        <v>0</v>
      </c>
      <c r="D23" s="29"/>
    </row>
    <row r="24" spans="1:5">
      <c r="A24" s="53">
        <v>3242</v>
      </c>
      <c r="B24" s="29" t="s">
        <v>453</v>
      </c>
      <c r="C24" s="55">
        <v>0</v>
      </c>
      <c r="D24" s="29"/>
    </row>
    <row r="25" spans="1:5">
      <c r="A25" s="53">
        <v>3243</v>
      </c>
      <c r="B25" s="29" t="s">
        <v>454</v>
      </c>
      <c r="C25" s="55">
        <v>0</v>
      </c>
      <c r="D25" s="29"/>
    </row>
    <row r="26" spans="1:5">
      <c r="A26" s="53">
        <v>3250</v>
      </c>
      <c r="B26" s="29" t="s">
        <v>455</v>
      </c>
      <c r="C26" s="55">
        <v>0</v>
      </c>
      <c r="D26" s="29"/>
    </row>
    <row r="27" spans="1:5">
      <c r="A27" s="53">
        <v>3251</v>
      </c>
      <c r="B27" s="29" t="s">
        <v>456</v>
      </c>
      <c r="C27" s="55">
        <v>0</v>
      </c>
      <c r="D27" s="29"/>
    </row>
    <row r="28" spans="1:5">
      <c r="A28" s="53">
        <v>3252</v>
      </c>
      <c r="B28" s="29" t="s">
        <v>457</v>
      </c>
      <c r="C28" s="55">
        <v>0</v>
      </c>
      <c r="D28" s="29"/>
    </row>
    <row r="29" spans="1:5">
      <c r="A29" s="53">
        <v>3253</v>
      </c>
      <c r="B29" s="29" t="s">
        <v>458</v>
      </c>
      <c r="C29" s="55">
        <v>0</v>
      </c>
      <c r="D29" s="29"/>
    </row>
    <row r="30" spans="1:5">
      <c r="A30" s="29"/>
      <c r="B30" s="29"/>
      <c r="C30" s="29"/>
      <c r="D30" s="29"/>
    </row>
    <row r="31" spans="1:5" ht="26.25" customHeight="1">
      <c r="A31" s="147" t="s">
        <v>12</v>
      </c>
      <c r="B31" s="147"/>
      <c r="C31" s="147"/>
      <c r="D31" s="147"/>
      <c r="E31" s="147"/>
    </row>
    <row r="34" spans="2:2">
      <c r="B34" s="22" t="s">
        <v>282</v>
      </c>
    </row>
    <row r="35" spans="2:2">
      <c r="B35" s="23" t="s">
        <v>82</v>
      </c>
    </row>
    <row r="36" spans="2:2">
      <c r="B36" s="49"/>
    </row>
    <row r="37" spans="2:2">
      <c r="B37" s="49"/>
    </row>
    <row r="38" spans="2:2">
      <c r="B38" s="22" t="s">
        <v>83</v>
      </c>
    </row>
    <row r="39" spans="2:2">
      <c r="B39" s="23" t="s">
        <v>84</v>
      </c>
    </row>
  </sheetData>
  <mergeCells count="8">
    <mergeCell ref="A13:E13"/>
    <mergeCell ref="A31:E31"/>
    <mergeCell ref="A1:C1"/>
    <mergeCell ref="A2:C2"/>
    <mergeCell ref="A3:C3"/>
    <mergeCell ref="A4:C4"/>
    <mergeCell ref="A5:E5"/>
    <mergeCell ref="A7:E7"/>
  </mergeCells>
  <printOptions horizontalCentered="1"/>
  <pageMargins left="0.7" right="0.7" top="0.75" bottom="0.75" header="0" footer="0"/>
  <pageSetup scale="8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9"/>
  <sheetViews>
    <sheetView topLeftCell="A100" zoomScaleNormal="100" workbookViewId="0">
      <selection activeCell="N9" sqref="N9"/>
    </sheetView>
  </sheetViews>
  <sheetFormatPr baseColWidth="10" defaultColWidth="16.83203125" defaultRowHeight="12.75"/>
  <cols>
    <col min="1" max="1" width="11.6640625" style="27" customWidth="1"/>
    <col min="2" max="2" width="107.83203125" style="27" bestFit="1" customWidth="1"/>
    <col min="3" max="3" width="17.6640625" style="27" customWidth="1"/>
    <col min="4" max="4" width="19.1640625" style="27" customWidth="1"/>
    <col min="5" max="5" width="37.5" style="27" bestFit="1" customWidth="1"/>
    <col min="6" max="26" width="10.6640625" style="27" customWidth="1"/>
    <col min="27" max="16384" width="16.83203125" style="27"/>
  </cols>
  <sheetData>
    <row r="1" spans="1:5">
      <c r="A1" s="144" t="str">
        <f>[8]ESF!A1</f>
        <v>Fideicomiso de Apoyo Operativo al Consejo de Cuenca Lerma Chapala &lt;&lt;FICUENCA&gt;&gt;</v>
      </c>
      <c r="B1" s="145"/>
      <c r="C1" s="145"/>
      <c r="D1" s="50" t="s">
        <v>14</v>
      </c>
      <c r="E1" s="26">
        <f>'[8]Notas a los Edos Financieros'!D1</f>
        <v>2026</v>
      </c>
    </row>
    <row r="2" spans="1:5">
      <c r="A2" s="144" t="s">
        <v>459</v>
      </c>
      <c r="B2" s="145"/>
      <c r="C2" s="145"/>
      <c r="D2" s="50" t="s">
        <v>16</v>
      </c>
      <c r="E2" s="26" t="str">
        <f>'[8]Notas a los Edos Financieros'!D2</f>
        <v>Trimestral</v>
      </c>
    </row>
    <row r="3" spans="1:5">
      <c r="A3" s="144" t="str">
        <f>ESF!A3</f>
        <v>Del 01 de enero al 30 de Septiembre de 2026</v>
      </c>
      <c r="B3" s="145"/>
      <c r="C3" s="145"/>
      <c r="D3" s="50" t="s">
        <v>19</v>
      </c>
      <c r="E3" s="26">
        <f>'Notas a los Edos Financieros'!D3</f>
        <v>3</v>
      </c>
    </row>
    <row r="4" spans="1:5">
      <c r="A4" s="144" t="s">
        <v>20</v>
      </c>
      <c r="B4" s="145"/>
      <c r="C4" s="145"/>
      <c r="D4" s="50"/>
      <c r="E4" s="51"/>
    </row>
    <row r="5" spans="1:5">
      <c r="A5" s="143" t="s">
        <v>86</v>
      </c>
      <c r="B5" s="143"/>
      <c r="C5" s="143"/>
      <c r="D5" s="143"/>
      <c r="E5" s="143"/>
    </row>
    <row r="6" spans="1:5">
      <c r="A6" s="29"/>
      <c r="B6" s="29"/>
      <c r="C6" s="29"/>
      <c r="D6" s="29"/>
      <c r="E6" s="29"/>
    </row>
    <row r="7" spans="1:5">
      <c r="A7" s="143" t="s">
        <v>460</v>
      </c>
      <c r="B7" s="143"/>
      <c r="C7" s="143"/>
      <c r="D7" s="143"/>
      <c r="E7" s="29"/>
    </row>
    <row r="8" spans="1:5" s="52" customFormat="1">
      <c r="A8" s="32" t="s">
        <v>88</v>
      </c>
      <c r="B8" s="32" t="s">
        <v>89</v>
      </c>
      <c r="C8" s="32">
        <v>2026</v>
      </c>
      <c r="D8" s="32">
        <f>C8-1</f>
        <v>2025</v>
      </c>
      <c r="E8" s="53"/>
    </row>
    <row r="9" spans="1:5">
      <c r="A9" s="53">
        <v>1111</v>
      </c>
      <c r="B9" s="29" t="s">
        <v>461</v>
      </c>
      <c r="C9" s="55">
        <v>0</v>
      </c>
      <c r="D9" s="55">
        <v>0</v>
      </c>
      <c r="E9" s="29"/>
    </row>
    <row r="10" spans="1:5">
      <c r="A10" s="53">
        <v>1112</v>
      </c>
      <c r="B10" s="29" t="s">
        <v>462</v>
      </c>
      <c r="C10" s="54">
        <v>2.57</v>
      </c>
      <c r="D10" s="54">
        <v>38.24</v>
      </c>
      <c r="E10" s="29"/>
    </row>
    <row r="11" spans="1:5">
      <c r="A11" s="53">
        <v>1113</v>
      </c>
      <c r="B11" s="29" t="s">
        <v>463</v>
      </c>
      <c r="C11" s="54">
        <v>0</v>
      </c>
      <c r="D11" s="54">
        <v>0</v>
      </c>
      <c r="E11" s="29"/>
    </row>
    <row r="12" spans="1:5">
      <c r="A12" s="53">
        <v>1114</v>
      </c>
      <c r="B12" s="29" t="s">
        <v>286</v>
      </c>
      <c r="C12" s="54">
        <f>ESF!C9</f>
        <v>2178865.65</v>
      </c>
      <c r="D12" s="54">
        <v>1382908.23</v>
      </c>
      <c r="E12" s="29"/>
    </row>
    <row r="13" spans="1:5">
      <c r="A13" s="53">
        <v>1115</v>
      </c>
      <c r="B13" s="29" t="s">
        <v>287</v>
      </c>
      <c r="C13" s="55">
        <v>0</v>
      </c>
      <c r="D13" s="55">
        <v>0</v>
      </c>
      <c r="E13" s="29"/>
    </row>
    <row r="14" spans="1:5">
      <c r="A14" s="53">
        <v>1116</v>
      </c>
      <c r="B14" s="29" t="s">
        <v>464</v>
      </c>
      <c r="C14" s="55">
        <v>0</v>
      </c>
      <c r="D14" s="55">
        <v>0</v>
      </c>
      <c r="E14" s="29"/>
    </row>
    <row r="15" spans="1:5">
      <c r="A15" s="53">
        <v>1119</v>
      </c>
      <c r="B15" s="29" t="s">
        <v>465</v>
      </c>
      <c r="C15" s="55">
        <v>0</v>
      </c>
      <c r="D15" s="55">
        <v>0</v>
      </c>
      <c r="E15" s="29"/>
    </row>
    <row r="16" spans="1:5">
      <c r="A16" s="57">
        <v>1110</v>
      </c>
      <c r="B16" s="69" t="s">
        <v>466</v>
      </c>
      <c r="C16" s="58">
        <f>SUM(C9:C15)</f>
        <v>2178868.2199999997</v>
      </c>
      <c r="D16" s="58">
        <f>SUM(D9:D15)</f>
        <v>1382946.47</v>
      </c>
      <c r="E16" s="29"/>
    </row>
    <row r="19" spans="1:5">
      <c r="A19" s="143" t="s">
        <v>467</v>
      </c>
      <c r="B19" s="143"/>
      <c r="C19" s="143"/>
      <c r="D19" s="143"/>
    </row>
    <row r="20" spans="1:5" s="52" customFormat="1">
      <c r="A20" s="32" t="s">
        <v>88</v>
      </c>
      <c r="B20" s="32" t="s">
        <v>89</v>
      </c>
      <c r="C20" s="32">
        <v>2026</v>
      </c>
      <c r="D20" s="32">
        <f>C20-1</f>
        <v>2025</v>
      </c>
    </row>
    <row r="21" spans="1:5">
      <c r="A21" s="57">
        <v>1230</v>
      </c>
      <c r="B21" s="48" t="s">
        <v>7</v>
      </c>
      <c r="C21" s="58">
        <v>0</v>
      </c>
      <c r="D21" s="58">
        <v>0</v>
      </c>
    </row>
    <row r="22" spans="1:5">
      <c r="A22" s="53">
        <v>1231</v>
      </c>
      <c r="B22" s="29" t="s">
        <v>335</v>
      </c>
      <c r="C22" s="55">
        <v>0</v>
      </c>
      <c r="D22" s="55">
        <v>0</v>
      </c>
    </row>
    <row r="23" spans="1:5">
      <c r="A23" s="53">
        <v>1232</v>
      </c>
      <c r="B23" s="29" t="s">
        <v>336</v>
      </c>
      <c r="C23" s="55">
        <v>0</v>
      </c>
      <c r="D23" s="55">
        <v>0</v>
      </c>
    </row>
    <row r="24" spans="1:5">
      <c r="A24" s="53">
        <v>1233</v>
      </c>
      <c r="B24" s="29" t="s">
        <v>337</v>
      </c>
      <c r="C24" s="55">
        <v>0</v>
      </c>
      <c r="D24" s="55">
        <v>0</v>
      </c>
    </row>
    <row r="25" spans="1:5">
      <c r="A25" s="53">
        <v>1234</v>
      </c>
      <c r="B25" s="29" t="s">
        <v>338</v>
      </c>
      <c r="C25" s="55">
        <v>0</v>
      </c>
      <c r="D25" s="55">
        <v>0</v>
      </c>
    </row>
    <row r="26" spans="1:5">
      <c r="A26" s="53">
        <v>1235</v>
      </c>
      <c r="B26" s="29" t="s">
        <v>339</v>
      </c>
      <c r="C26" s="55">
        <v>0</v>
      </c>
      <c r="D26" s="55">
        <v>0</v>
      </c>
    </row>
    <row r="27" spans="1:5">
      <c r="A27" s="53">
        <v>1236</v>
      </c>
      <c r="B27" s="29" t="s">
        <v>340</v>
      </c>
      <c r="C27" s="55">
        <v>0</v>
      </c>
      <c r="D27" s="55">
        <v>0</v>
      </c>
    </row>
    <row r="28" spans="1:5">
      <c r="A28" s="53">
        <v>1239</v>
      </c>
      <c r="B28" s="29" t="s">
        <v>341</v>
      </c>
      <c r="C28" s="55">
        <v>0</v>
      </c>
      <c r="D28" s="55">
        <v>0</v>
      </c>
    </row>
    <row r="29" spans="1:5">
      <c r="A29" s="57">
        <v>1240</v>
      </c>
      <c r="B29" s="48" t="s">
        <v>8</v>
      </c>
      <c r="C29" s="58">
        <v>0</v>
      </c>
      <c r="D29" s="58">
        <v>0</v>
      </c>
    </row>
    <row r="30" spans="1:5">
      <c r="A30" s="53">
        <v>1241</v>
      </c>
      <c r="B30" s="29" t="s">
        <v>342</v>
      </c>
      <c r="C30" s="55">
        <v>0</v>
      </c>
      <c r="D30" s="55">
        <v>0</v>
      </c>
    </row>
    <row r="31" spans="1:5">
      <c r="A31" s="53">
        <v>1242</v>
      </c>
      <c r="B31" s="29" t="s">
        <v>346</v>
      </c>
      <c r="C31" s="55">
        <v>0</v>
      </c>
      <c r="D31" s="55">
        <v>0</v>
      </c>
    </row>
    <row r="32" spans="1:5">
      <c r="A32" s="53">
        <v>1243</v>
      </c>
      <c r="B32" s="29" t="s">
        <v>347</v>
      </c>
      <c r="C32" s="55">
        <v>0</v>
      </c>
      <c r="D32" s="55">
        <v>0</v>
      </c>
      <c r="E32" s="41" t="s">
        <v>292</v>
      </c>
    </row>
    <row r="33" spans="1:4">
      <c r="A33" s="53">
        <v>1244</v>
      </c>
      <c r="B33" s="29" t="s">
        <v>348</v>
      </c>
      <c r="C33" s="55">
        <v>0</v>
      </c>
      <c r="D33" s="55">
        <v>0</v>
      </c>
    </row>
    <row r="34" spans="1:4">
      <c r="A34" s="53">
        <v>1245</v>
      </c>
      <c r="B34" s="29" t="s">
        <v>350</v>
      </c>
      <c r="C34" s="55">
        <v>0</v>
      </c>
      <c r="D34" s="55">
        <v>0</v>
      </c>
    </row>
    <row r="35" spans="1:4">
      <c r="A35" s="53">
        <v>1246</v>
      </c>
      <c r="B35" s="29" t="s">
        <v>351</v>
      </c>
      <c r="C35" s="55">
        <v>0</v>
      </c>
      <c r="D35" s="55">
        <v>0</v>
      </c>
    </row>
    <row r="36" spans="1:4">
      <c r="A36" s="53">
        <v>1247</v>
      </c>
      <c r="B36" s="29" t="s">
        <v>353</v>
      </c>
      <c r="C36" s="55">
        <v>0</v>
      </c>
      <c r="D36" s="55">
        <v>0</v>
      </c>
    </row>
    <row r="37" spans="1:4">
      <c r="A37" s="53">
        <v>1248</v>
      </c>
      <c r="B37" s="29" t="s">
        <v>354</v>
      </c>
      <c r="C37" s="55">
        <v>0</v>
      </c>
      <c r="D37" s="55">
        <v>0</v>
      </c>
    </row>
    <row r="38" spans="1:4">
      <c r="A38" s="57">
        <v>1250</v>
      </c>
      <c r="B38" s="48" t="s">
        <v>9</v>
      </c>
      <c r="C38" s="58">
        <v>0</v>
      </c>
      <c r="D38" s="58">
        <v>0</v>
      </c>
    </row>
    <row r="39" spans="1:4">
      <c r="A39" s="53">
        <v>1251</v>
      </c>
      <c r="B39" s="29" t="s">
        <v>360</v>
      </c>
      <c r="C39" s="55">
        <v>0</v>
      </c>
      <c r="D39" s="55">
        <v>0</v>
      </c>
    </row>
    <row r="40" spans="1:4">
      <c r="A40" s="53">
        <v>1252</v>
      </c>
      <c r="B40" s="29" t="s">
        <v>361</v>
      </c>
      <c r="C40" s="55">
        <v>0</v>
      </c>
      <c r="D40" s="55">
        <v>0</v>
      </c>
    </row>
    <row r="41" spans="1:4">
      <c r="A41" s="53">
        <v>1253</v>
      </c>
      <c r="B41" s="29" t="s">
        <v>362</v>
      </c>
      <c r="C41" s="55">
        <v>0</v>
      </c>
      <c r="D41" s="55">
        <v>0</v>
      </c>
    </row>
    <row r="42" spans="1:4">
      <c r="A42" s="53">
        <v>1254</v>
      </c>
      <c r="B42" s="29" t="s">
        <v>363</v>
      </c>
      <c r="C42" s="55">
        <v>0</v>
      </c>
      <c r="D42" s="55">
        <v>0</v>
      </c>
    </row>
    <row r="43" spans="1:4">
      <c r="A43" s="53">
        <v>1259</v>
      </c>
      <c r="B43" s="29" t="s">
        <v>364</v>
      </c>
      <c r="C43" s="55">
        <v>0</v>
      </c>
      <c r="D43" s="55">
        <v>0</v>
      </c>
    </row>
    <row r="44" spans="1:4">
      <c r="A44" s="53"/>
      <c r="B44" s="69" t="s">
        <v>468</v>
      </c>
      <c r="C44" s="58">
        <f t="shared" ref="C44:D44" si="0">C21+C29+C38</f>
        <v>0</v>
      </c>
      <c r="D44" s="58">
        <f t="shared" si="0"/>
        <v>0</v>
      </c>
    </row>
    <row r="45" spans="1:4">
      <c r="A45" s="29"/>
      <c r="B45" s="29"/>
      <c r="C45" s="55"/>
      <c r="D45" s="55"/>
    </row>
    <row r="46" spans="1:4">
      <c r="A46" s="143" t="s">
        <v>469</v>
      </c>
      <c r="B46" s="143"/>
      <c r="C46" s="143"/>
      <c r="D46" s="143"/>
    </row>
    <row r="47" spans="1:4" s="52" customFormat="1">
      <c r="A47" s="32" t="s">
        <v>88</v>
      </c>
      <c r="B47" s="32" t="s">
        <v>89</v>
      </c>
      <c r="C47" s="32">
        <v>2026</v>
      </c>
      <c r="D47" s="32">
        <f>C47-1</f>
        <v>2025</v>
      </c>
    </row>
    <row r="48" spans="1:4">
      <c r="A48" s="57">
        <v>3210</v>
      </c>
      <c r="B48" s="70" t="s">
        <v>444</v>
      </c>
      <c r="C48" s="67">
        <f>[9]ACT!B66</f>
        <v>766053.11999999988</v>
      </c>
      <c r="D48" s="67">
        <v>13965.469999999699</v>
      </c>
    </row>
    <row r="49" spans="1:4">
      <c r="A49" s="53"/>
      <c r="B49" s="69" t="s">
        <v>470</v>
      </c>
      <c r="C49" s="58">
        <f>C62+C93</f>
        <v>88834.680000000008</v>
      </c>
      <c r="D49" s="58">
        <f>D62+D93</f>
        <v>147602.25</v>
      </c>
    </row>
    <row r="50" spans="1:4">
      <c r="A50" s="57">
        <v>5400</v>
      </c>
      <c r="B50" s="48" t="s">
        <v>237</v>
      </c>
      <c r="C50" s="58">
        <v>0</v>
      </c>
      <c r="D50" s="58">
        <v>0</v>
      </c>
    </row>
    <row r="51" spans="1:4">
      <c r="A51" s="53">
        <v>5410</v>
      </c>
      <c r="B51" s="29" t="s">
        <v>471</v>
      </c>
      <c r="C51" s="55">
        <v>0</v>
      </c>
      <c r="D51" s="55">
        <v>0</v>
      </c>
    </row>
    <row r="52" spans="1:4">
      <c r="A52" s="53">
        <v>5411</v>
      </c>
      <c r="B52" s="29" t="s">
        <v>239</v>
      </c>
      <c r="C52" s="55">
        <v>0</v>
      </c>
      <c r="D52" s="55">
        <v>0</v>
      </c>
    </row>
    <row r="53" spans="1:4">
      <c r="A53" s="53">
        <v>5420</v>
      </c>
      <c r="B53" s="29" t="s">
        <v>472</v>
      </c>
      <c r="C53" s="55">
        <v>0</v>
      </c>
      <c r="D53" s="55">
        <v>0</v>
      </c>
    </row>
    <row r="54" spans="1:4">
      <c r="A54" s="53">
        <v>5421</v>
      </c>
      <c r="B54" s="29" t="s">
        <v>242</v>
      </c>
      <c r="C54" s="55">
        <v>0</v>
      </c>
      <c r="D54" s="55">
        <v>0</v>
      </c>
    </row>
    <row r="55" spans="1:4">
      <c r="A55" s="53">
        <v>5430</v>
      </c>
      <c r="B55" s="29" t="s">
        <v>473</v>
      </c>
      <c r="C55" s="55">
        <v>0</v>
      </c>
      <c r="D55" s="55">
        <v>0</v>
      </c>
    </row>
    <row r="56" spans="1:4">
      <c r="A56" s="53">
        <v>5431</v>
      </c>
      <c r="B56" s="29" t="s">
        <v>245</v>
      </c>
      <c r="C56" s="55">
        <v>0</v>
      </c>
      <c r="D56" s="55">
        <v>0</v>
      </c>
    </row>
    <row r="57" spans="1:4">
      <c r="A57" s="53">
        <v>5440</v>
      </c>
      <c r="B57" s="29" t="s">
        <v>474</v>
      </c>
      <c r="C57" s="55">
        <v>0</v>
      </c>
      <c r="D57" s="55">
        <v>0</v>
      </c>
    </row>
    <row r="58" spans="1:4">
      <c r="A58" s="53">
        <v>5441</v>
      </c>
      <c r="B58" s="29" t="s">
        <v>474</v>
      </c>
      <c r="C58" s="55">
        <v>0</v>
      </c>
      <c r="D58" s="55">
        <v>0</v>
      </c>
    </row>
    <row r="59" spans="1:4">
      <c r="A59" s="53">
        <v>5450</v>
      </c>
      <c r="B59" s="29" t="s">
        <v>475</v>
      </c>
      <c r="C59" s="55">
        <v>0</v>
      </c>
      <c r="D59" s="55">
        <v>0</v>
      </c>
    </row>
    <row r="60" spans="1:4">
      <c r="A60" s="53">
        <v>5451</v>
      </c>
      <c r="B60" s="29" t="s">
        <v>249</v>
      </c>
      <c r="C60" s="55">
        <v>0</v>
      </c>
      <c r="D60" s="55">
        <v>0</v>
      </c>
    </row>
    <row r="61" spans="1:4">
      <c r="A61" s="53">
        <v>5452</v>
      </c>
      <c r="B61" s="29" t="s">
        <v>250</v>
      </c>
      <c r="C61" s="55">
        <v>0</v>
      </c>
      <c r="D61" s="55">
        <v>0</v>
      </c>
    </row>
    <row r="62" spans="1:4">
      <c r="A62" s="57">
        <v>5500</v>
      </c>
      <c r="B62" s="48" t="s">
        <v>251</v>
      </c>
      <c r="C62" s="58">
        <f>+C63+C72+C75+C81+C83+C85+C66</f>
        <v>124660.74</v>
      </c>
      <c r="D62" s="58">
        <f>+D63+D72+D75+D81+D83+D85+D66</f>
        <v>123161.18</v>
      </c>
    </row>
    <row r="63" spans="1:4">
      <c r="A63" s="57">
        <v>5510</v>
      </c>
      <c r="B63" s="48" t="s">
        <v>252</v>
      </c>
      <c r="C63" s="58">
        <f>SUM(C64:C71)</f>
        <v>65694.69</v>
      </c>
      <c r="D63" s="58">
        <f>SUM(D64:D71)</f>
        <v>88636.2</v>
      </c>
    </row>
    <row r="64" spans="1:4">
      <c r="A64" s="53">
        <v>5511</v>
      </c>
      <c r="B64" s="29" t="s">
        <v>253</v>
      </c>
      <c r="C64" s="55">
        <v>0</v>
      </c>
      <c r="D64" s="55">
        <v>0</v>
      </c>
    </row>
    <row r="65" spans="1:4">
      <c r="A65" s="53">
        <v>5512</v>
      </c>
      <c r="B65" s="29" t="s">
        <v>254</v>
      </c>
      <c r="C65" s="55">
        <v>0</v>
      </c>
      <c r="D65" s="55">
        <v>0</v>
      </c>
    </row>
    <row r="66" spans="1:4">
      <c r="A66" s="53">
        <v>5513</v>
      </c>
      <c r="B66" s="29" t="s">
        <v>255</v>
      </c>
      <c r="C66" s="55">
        <v>0</v>
      </c>
      <c r="D66" s="55">
        <v>0</v>
      </c>
    </row>
    <row r="67" spans="1:4">
      <c r="A67" s="53">
        <v>5514</v>
      </c>
      <c r="B67" s="29" t="s">
        <v>256</v>
      </c>
      <c r="C67" s="55">
        <v>0</v>
      </c>
      <c r="D67" s="55">
        <v>0</v>
      </c>
    </row>
    <row r="68" spans="1:4">
      <c r="A68" s="53">
        <v>5515</v>
      </c>
      <c r="B68" s="29" t="s">
        <v>257</v>
      </c>
      <c r="C68" s="54">
        <f>ACT!C187</f>
        <v>65694.69</v>
      </c>
      <c r="D68" s="54">
        <v>88636.2</v>
      </c>
    </row>
    <row r="69" spans="1:4">
      <c r="A69" s="53">
        <v>5516</v>
      </c>
      <c r="B69" s="29" t="s">
        <v>258</v>
      </c>
      <c r="C69" s="55">
        <v>0</v>
      </c>
      <c r="D69" s="55">
        <v>0</v>
      </c>
    </row>
    <row r="70" spans="1:4">
      <c r="A70" s="53">
        <v>5517</v>
      </c>
      <c r="B70" s="29" t="s">
        <v>259</v>
      </c>
      <c r="C70" s="55">
        <v>0</v>
      </c>
      <c r="D70" s="55">
        <v>0</v>
      </c>
    </row>
    <row r="71" spans="1:4">
      <c r="A71" s="53">
        <v>5518</v>
      </c>
      <c r="B71" s="29" t="s">
        <v>260</v>
      </c>
      <c r="C71" s="55">
        <v>0</v>
      </c>
      <c r="D71" s="55">
        <v>0</v>
      </c>
    </row>
    <row r="72" spans="1:4">
      <c r="A72" s="57">
        <v>5520</v>
      </c>
      <c r="B72" s="48" t="s">
        <v>261</v>
      </c>
      <c r="C72" s="58">
        <v>0</v>
      </c>
      <c r="D72" s="58">
        <v>0</v>
      </c>
    </row>
    <row r="73" spans="1:4">
      <c r="A73" s="53">
        <v>5521</v>
      </c>
      <c r="B73" s="29" t="s">
        <v>262</v>
      </c>
      <c r="C73" s="55">
        <v>0</v>
      </c>
      <c r="D73" s="55">
        <v>0</v>
      </c>
    </row>
    <row r="74" spans="1:4">
      <c r="A74" s="53">
        <v>5522</v>
      </c>
      <c r="B74" s="29" t="s">
        <v>263</v>
      </c>
      <c r="C74" s="55">
        <v>0</v>
      </c>
      <c r="D74" s="55">
        <v>0</v>
      </c>
    </row>
    <row r="75" spans="1:4">
      <c r="A75" s="57">
        <v>5530</v>
      </c>
      <c r="B75" s="48" t="s">
        <v>264</v>
      </c>
      <c r="C75" s="58">
        <v>0</v>
      </c>
      <c r="D75" s="58">
        <v>0</v>
      </c>
    </row>
    <row r="76" spans="1:4">
      <c r="A76" s="53">
        <v>5531</v>
      </c>
      <c r="B76" s="29" t="s">
        <v>265</v>
      </c>
      <c r="C76" s="55">
        <v>0</v>
      </c>
      <c r="D76" s="55">
        <v>0</v>
      </c>
    </row>
    <row r="77" spans="1:4">
      <c r="A77" s="53">
        <v>5532</v>
      </c>
      <c r="B77" s="29" t="s">
        <v>266</v>
      </c>
      <c r="C77" s="55">
        <v>0</v>
      </c>
      <c r="D77" s="55">
        <v>0</v>
      </c>
    </row>
    <row r="78" spans="1:4">
      <c r="A78" s="53">
        <v>5533</v>
      </c>
      <c r="B78" s="29" t="s">
        <v>267</v>
      </c>
      <c r="C78" s="55">
        <v>0</v>
      </c>
      <c r="D78" s="55">
        <v>0</v>
      </c>
    </row>
    <row r="79" spans="1:4">
      <c r="A79" s="53">
        <v>5534</v>
      </c>
      <c r="B79" s="29" t="s">
        <v>268</v>
      </c>
      <c r="C79" s="55">
        <v>0</v>
      </c>
      <c r="D79" s="55">
        <v>0</v>
      </c>
    </row>
    <row r="80" spans="1:4">
      <c r="A80" s="53">
        <v>5535</v>
      </c>
      <c r="B80" s="29" t="s">
        <v>269</v>
      </c>
      <c r="C80" s="55">
        <v>0</v>
      </c>
      <c r="D80" s="55">
        <v>0</v>
      </c>
    </row>
    <row r="81" spans="1:4">
      <c r="A81" s="57">
        <v>5590</v>
      </c>
      <c r="B81" s="48" t="s">
        <v>270</v>
      </c>
      <c r="C81" s="58">
        <f>+C82</f>
        <v>58966.05</v>
      </c>
      <c r="D81" s="58">
        <f>+D82</f>
        <v>34524.980000000003</v>
      </c>
    </row>
    <row r="82" spans="1:4">
      <c r="A82" s="53">
        <v>5591</v>
      </c>
      <c r="B82" s="29" t="s">
        <v>271</v>
      </c>
      <c r="C82" s="54">
        <f>[9]EFE!B58</f>
        <v>58966.05</v>
      </c>
      <c r="D82" s="54">
        <v>34524.980000000003</v>
      </c>
    </row>
    <row r="83" spans="1:4">
      <c r="A83" s="53">
        <v>5592</v>
      </c>
      <c r="B83" s="29" t="s">
        <v>272</v>
      </c>
      <c r="C83" s="55">
        <v>0</v>
      </c>
      <c r="D83" s="55">
        <v>0</v>
      </c>
    </row>
    <row r="84" spans="1:4">
      <c r="A84" s="53">
        <v>5593</v>
      </c>
      <c r="B84" s="29" t="s">
        <v>273</v>
      </c>
      <c r="C84" s="55">
        <v>0</v>
      </c>
      <c r="D84" s="55">
        <v>0</v>
      </c>
    </row>
    <row r="85" spans="1:4">
      <c r="A85" s="53">
        <v>5594</v>
      </c>
      <c r="B85" s="29" t="s">
        <v>476</v>
      </c>
      <c r="C85" s="55">
        <v>0</v>
      </c>
      <c r="D85" s="55">
        <v>0</v>
      </c>
    </row>
    <row r="86" spans="1:4">
      <c r="A86" s="53">
        <v>5595</v>
      </c>
      <c r="B86" s="29" t="s">
        <v>275</v>
      </c>
      <c r="C86" s="55">
        <v>0</v>
      </c>
      <c r="D86" s="55">
        <v>0</v>
      </c>
    </row>
    <row r="87" spans="1:4">
      <c r="A87" s="53">
        <v>5596</v>
      </c>
      <c r="B87" s="29" t="s">
        <v>167</v>
      </c>
      <c r="C87" s="55">
        <v>0</v>
      </c>
      <c r="D87" s="55">
        <v>0</v>
      </c>
    </row>
    <row r="88" spans="1:4">
      <c r="A88" s="53">
        <v>5597</v>
      </c>
      <c r="B88" s="29" t="s">
        <v>276</v>
      </c>
      <c r="C88" s="55">
        <v>0</v>
      </c>
      <c r="D88" s="55">
        <v>0</v>
      </c>
    </row>
    <row r="89" spans="1:4">
      <c r="A89" s="53">
        <v>5599</v>
      </c>
      <c r="B89" s="29" t="s">
        <v>278</v>
      </c>
      <c r="C89" s="55">
        <v>0</v>
      </c>
      <c r="D89" s="55">
        <v>0</v>
      </c>
    </row>
    <row r="90" spans="1:4">
      <c r="A90" s="57">
        <v>5600</v>
      </c>
      <c r="B90" s="48" t="s">
        <v>279</v>
      </c>
      <c r="C90" s="58">
        <v>0</v>
      </c>
      <c r="D90" s="58">
        <v>0</v>
      </c>
    </row>
    <row r="91" spans="1:4">
      <c r="A91" s="57">
        <v>5610</v>
      </c>
      <c r="B91" s="48" t="s">
        <v>280</v>
      </c>
      <c r="C91" s="58">
        <v>0</v>
      </c>
      <c r="D91" s="58">
        <v>0</v>
      </c>
    </row>
    <row r="92" spans="1:4">
      <c r="A92" s="53">
        <v>5611</v>
      </c>
      <c r="B92" s="29" t="s">
        <v>281</v>
      </c>
      <c r="C92" s="55">
        <v>0</v>
      </c>
      <c r="D92" s="55">
        <v>0</v>
      </c>
    </row>
    <row r="93" spans="1:4">
      <c r="A93" s="57">
        <v>2110</v>
      </c>
      <c r="B93" s="71" t="s">
        <v>477</v>
      </c>
      <c r="C93" s="58">
        <f>+C96</f>
        <v>-35826.06</v>
      </c>
      <c r="D93" s="58">
        <f>+D96</f>
        <v>24441.07</v>
      </c>
    </row>
    <row r="94" spans="1:4">
      <c r="A94" s="53">
        <v>2111</v>
      </c>
      <c r="B94" s="29" t="s">
        <v>478</v>
      </c>
      <c r="C94" s="55">
        <v>0</v>
      </c>
      <c r="D94" s="55">
        <v>0</v>
      </c>
    </row>
    <row r="95" spans="1:4">
      <c r="A95" s="53">
        <v>2112</v>
      </c>
      <c r="B95" s="29" t="s">
        <v>479</v>
      </c>
      <c r="C95" s="55">
        <v>0</v>
      </c>
      <c r="D95" s="55">
        <v>0</v>
      </c>
    </row>
    <row r="96" spans="1:4">
      <c r="A96" s="53">
        <v>2112</v>
      </c>
      <c r="B96" s="29" t="s">
        <v>480</v>
      </c>
      <c r="C96" s="54">
        <f>+[9]ESF!E5-[9]ESF!F5</f>
        <v>-35826.06</v>
      </c>
      <c r="D96" s="54">
        <v>24441.07</v>
      </c>
    </row>
    <row r="97" spans="1:4">
      <c r="A97" s="53">
        <v>2115</v>
      </c>
      <c r="B97" s="29" t="s">
        <v>481</v>
      </c>
      <c r="C97" s="55">
        <v>0</v>
      </c>
      <c r="D97" s="55">
        <v>0</v>
      </c>
    </row>
    <row r="98" spans="1:4">
      <c r="A98" s="53">
        <v>2114</v>
      </c>
      <c r="B98" s="29" t="s">
        <v>482</v>
      </c>
      <c r="C98" s="55">
        <v>0</v>
      </c>
      <c r="D98" s="55">
        <v>0</v>
      </c>
    </row>
    <row r="99" spans="1:4">
      <c r="A99" s="57">
        <v>5120</v>
      </c>
      <c r="B99" s="71" t="s">
        <v>320</v>
      </c>
      <c r="C99" s="58">
        <v>0</v>
      </c>
      <c r="D99" s="58">
        <v>0</v>
      </c>
    </row>
    <row r="100" spans="1:4">
      <c r="A100" s="53">
        <v>5120</v>
      </c>
      <c r="B100" s="41" t="s">
        <v>320</v>
      </c>
      <c r="C100" s="55">
        <v>0</v>
      </c>
      <c r="D100" s="55">
        <v>0</v>
      </c>
    </row>
    <row r="101" spans="1:4">
      <c r="A101" s="53"/>
      <c r="B101" s="69" t="s">
        <v>483</v>
      </c>
      <c r="C101" s="58">
        <v>0</v>
      </c>
      <c r="D101" s="58">
        <v>0</v>
      </c>
    </row>
    <row r="102" spans="1:4">
      <c r="A102" s="57">
        <v>4300</v>
      </c>
      <c r="B102" s="69" t="s">
        <v>151</v>
      </c>
      <c r="C102" s="55">
        <v>0</v>
      </c>
      <c r="D102" s="55">
        <v>0</v>
      </c>
    </row>
    <row r="103" spans="1:4">
      <c r="A103" s="57">
        <v>4310</v>
      </c>
      <c r="B103" s="69" t="s">
        <v>152</v>
      </c>
      <c r="C103" s="58">
        <v>0</v>
      </c>
      <c r="D103" s="58">
        <v>0</v>
      </c>
    </row>
    <row r="104" spans="1:4">
      <c r="A104" s="53">
        <v>4311</v>
      </c>
      <c r="B104" s="72" t="s">
        <v>153</v>
      </c>
      <c r="C104" s="55">
        <v>0</v>
      </c>
      <c r="D104" s="55">
        <v>0</v>
      </c>
    </row>
    <row r="105" spans="1:4">
      <c r="A105" s="53">
        <v>4319</v>
      </c>
      <c r="B105" s="72" t="s">
        <v>154</v>
      </c>
      <c r="C105" s="55">
        <v>0</v>
      </c>
      <c r="D105" s="55">
        <v>0</v>
      </c>
    </row>
    <row r="106" spans="1:4">
      <c r="A106" s="57">
        <v>4320</v>
      </c>
      <c r="B106" s="69" t="s">
        <v>155</v>
      </c>
      <c r="C106" s="58">
        <v>0</v>
      </c>
      <c r="D106" s="58">
        <v>0</v>
      </c>
    </row>
    <row r="107" spans="1:4">
      <c r="A107" s="53">
        <v>4321</v>
      </c>
      <c r="B107" s="72" t="s">
        <v>156</v>
      </c>
      <c r="C107" s="55">
        <v>0</v>
      </c>
      <c r="D107" s="55">
        <v>0</v>
      </c>
    </row>
    <row r="108" spans="1:4">
      <c r="A108" s="53">
        <v>4322</v>
      </c>
      <c r="B108" s="72" t="s">
        <v>157</v>
      </c>
      <c r="C108" s="55">
        <v>0</v>
      </c>
      <c r="D108" s="55">
        <v>0</v>
      </c>
    </row>
    <row r="109" spans="1:4">
      <c r="A109" s="53">
        <v>4323</v>
      </c>
      <c r="B109" s="72" t="s">
        <v>158</v>
      </c>
      <c r="C109" s="55">
        <v>0</v>
      </c>
      <c r="D109" s="55">
        <v>0</v>
      </c>
    </row>
    <row r="110" spans="1:4">
      <c r="A110" s="53">
        <v>4324</v>
      </c>
      <c r="B110" s="72" t="s">
        <v>159</v>
      </c>
      <c r="C110" s="55">
        <v>0</v>
      </c>
      <c r="D110" s="55">
        <v>0</v>
      </c>
    </row>
    <row r="111" spans="1:4">
      <c r="A111" s="53">
        <v>4325</v>
      </c>
      <c r="B111" s="72" t="s">
        <v>160</v>
      </c>
      <c r="C111" s="55">
        <v>0</v>
      </c>
      <c r="D111" s="55">
        <v>0</v>
      </c>
    </row>
    <row r="112" spans="1:4">
      <c r="A112" s="57">
        <v>4330</v>
      </c>
      <c r="B112" s="69" t="s">
        <v>161</v>
      </c>
      <c r="C112" s="58">
        <v>0</v>
      </c>
      <c r="D112" s="58">
        <v>0</v>
      </c>
    </row>
    <row r="113" spans="1:4">
      <c r="A113" s="53">
        <v>4331</v>
      </c>
      <c r="B113" s="72" t="s">
        <v>161</v>
      </c>
      <c r="C113" s="55">
        <v>0</v>
      </c>
      <c r="D113" s="55">
        <v>0</v>
      </c>
    </row>
    <row r="114" spans="1:4">
      <c r="A114" s="57">
        <v>4340</v>
      </c>
      <c r="B114" s="69" t="s">
        <v>162</v>
      </c>
      <c r="C114" s="58">
        <v>0</v>
      </c>
      <c r="D114" s="58">
        <v>0</v>
      </c>
    </row>
    <row r="115" spans="1:4">
      <c r="A115" s="53">
        <v>4341</v>
      </c>
      <c r="B115" s="72" t="s">
        <v>162</v>
      </c>
      <c r="C115" s="55">
        <v>0</v>
      </c>
      <c r="D115" s="55">
        <v>0</v>
      </c>
    </row>
    <row r="116" spans="1:4">
      <c r="A116" s="57">
        <v>4390</v>
      </c>
      <c r="B116" s="69" t="s">
        <v>163</v>
      </c>
      <c r="C116" s="58">
        <v>0</v>
      </c>
      <c r="D116" s="58">
        <v>0</v>
      </c>
    </row>
    <row r="117" spans="1:4">
      <c r="A117" s="53">
        <v>4392</v>
      </c>
      <c r="B117" s="72" t="s">
        <v>164</v>
      </c>
      <c r="C117" s="55">
        <v>0</v>
      </c>
      <c r="D117" s="55">
        <v>0</v>
      </c>
    </row>
    <row r="118" spans="1:4">
      <c r="A118" s="53">
        <v>4393</v>
      </c>
      <c r="B118" s="72" t="s">
        <v>165</v>
      </c>
      <c r="C118" s="55">
        <v>0</v>
      </c>
      <c r="D118" s="55">
        <v>0</v>
      </c>
    </row>
    <row r="119" spans="1:4">
      <c r="A119" s="53">
        <v>4394</v>
      </c>
      <c r="B119" s="72" t="s">
        <v>166</v>
      </c>
      <c r="C119" s="55">
        <v>0</v>
      </c>
      <c r="D119" s="55">
        <v>0</v>
      </c>
    </row>
    <row r="120" spans="1:4">
      <c r="A120" s="53">
        <v>4395</v>
      </c>
      <c r="B120" s="72" t="s">
        <v>167</v>
      </c>
      <c r="C120" s="55">
        <v>0</v>
      </c>
      <c r="D120" s="55">
        <v>0</v>
      </c>
    </row>
    <row r="121" spans="1:4">
      <c r="A121" s="53">
        <v>4396</v>
      </c>
      <c r="B121" s="72" t="s">
        <v>168</v>
      </c>
      <c r="C121" s="55">
        <v>0</v>
      </c>
      <c r="D121" s="55">
        <v>0</v>
      </c>
    </row>
    <row r="122" spans="1:4">
      <c r="A122" s="53">
        <v>4397</v>
      </c>
      <c r="B122" s="72" t="s">
        <v>169</v>
      </c>
      <c r="C122" s="55">
        <v>0</v>
      </c>
      <c r="D122" s="55">
        <v>0</v>
      </c>
    </row>
    <row r="123" spans="1:4">
      <c r="A123" s="53">
        <v>4399</v>
      </c>
      <c r="B123" s="72" t="s">
        <v>163</v>
      </c>
      <c r="C123" s="55">
        <v>0</v>
      </c>
      <c r="D123" s="55">
        <v>0</v>
      </c>
    </row>
    <row r="124" spans="1:4">
      <c r="A124" s="57">
        <v>1120</v>
      </c>
      <c r="B124" s="71" t="s">
        <v>484</v>
      </c>
      <c r="C124" s="58">
        <v>0</v>
      </c>
      <c r="D124" s="58">
        <v>0</v>
      </c>
    </row>
    <row r="125" spans="1:4">
      <c r="A125" s="53">
        <v>1124</v>
      </c>
      <c r="B125" s="41" t="s">
        <v>485</v>
      </c>
      <c r="C125" s="55">
        <v>0</v>
      </c>
      <c r="D125" s="55">
        <v>0</v>
      </c>
    </row>
    <row r="126" spans="1:4">
      <c r="A126" s="53">
        <v>1124</v>
      </c>
      <c r="B126" s="41" t="s">
        <v>486</v>
      </c>
      <c r="C126" s="55">
        <v>0</v>
      </c>
      <c r="D126" s="55">
        <v>0</v>
      </c>
    </row>
    <row r="127" spans="1:4">
      <c r="A127" s="53">
        <v>1124</v>
      </c>
      <c r="B127" s="41" t="s">
        <v>487</v>
      </c>
      <c r="C127" s="55">
        <v>0</v>
      </c>
      <c r="D127" s="55">
        <v>0</v>
      </c>
    </row>
    <row r="128" spans="1:4">
      <c r="A128" s="53">
        <v>1124</v>
      </c>
      <c r="B128" s="41" t="s">
        <v>488</v>
      </c>
      <c r="C128" s="55">
        <v>0</v>
      </c>
      <c r="D128" s="55">
        <v>0</v>
      </c>
    </row>
    <row r="129" spans="1:9">
      <c r="A129" s="53">
        <v>1124</v>
      </c>
      <c r="B129" s="41" t="s">
        <v>489</v>
      </c>
      <c r="C129" s="55">
        <v>0</v>
      </c>
      <c r="D129" s="55">
        <v>0</v>
      </c>
    </row>
    <row r="130" spans="1:9">
      <c r="A130" s="53">
        <v>1124</v>
      </c>
      <c r="B130" s="41" t="s">
        <v>490</v>
      </c>
      <c r="C130" s="55">
        <v>0</v>
      </c>
      <c r="D130" s="55">
        <v>0</v>
      </c>
    </row>
    <row r="131" spans="1:9">
      <c r="A131" s="53">
        <v>1122</v>
      </c>
      <c r="B131" s="41" t="s">
        <v>491</v>
      </c>
      <c r="C131" s="55">
        <v>0</v>
      </c>
      <c r="D131" s="55">
        <v>0</v>
      </c>
    </row>
    <row r="132" spans="1:9">
      <c r="A132" s="53">
        <v>1122</v>
      </c>
      <c r="B132" s="41" t="s">
        <v>492</v>
      </c>
      <c r="C132" s="55">
        <v>0</v>
      </c>
      <c r="D132" s="55">
        <v>0</v>
      </c>
    </row>
    <row r="133" spans="1:9">
      <c r="A133" s="53">
        <v>1122</v>
      </c>
      <c r="B133" s="41" t="s">
        <v>493</v>
      </c>
      <c r="C133" s="55">
        <v>0</v>
      </c>
      <c r="D133" s="55">
        <v>0</v>
      </c>
    </row>
    <row r="134" spans="1:9">
      <c r="A134" s="57">
        <v>5120</v>
      </c>
      <c r="B134" s="71" t="s">
        <v>320</v>
      </c>
      <c r="C134" s="58">
        <v>0</v>
      </c>
      <c r="D134" s="58">
        <v>0</v>
      </c>
    </row>
    <row r="135" spans="1:9">
      <c r="A135" s="53">
        <v>5120</v>
      </c>
      <c r="B135" s="41" t="s">
        <v>320</v>
      </c>
      <c r="C135" s="55">
        <v>0</v>
      </c>
      <c r="D135" s="55">
        <v>0</v>
      </c>
    </row>
    <row r="136" spans="1:9">
      <c r="A136" s="57">
        <v>4150</v>
      </c>
      <c r="B136" s="71" t="s">
        <v>119</v>
      </c>
      <c r="C136" s="58">
        <v>0</v>
      </c>
      <c r="D136" s="58">
        <v>0</v>
      </c>
    </row>
    <row r="137" spans="1:9">
      <c r="A137" s="53">
        <v>4151</v>
      </c>
      <c r="B137" s="41" t="s">
        <v>494</v>
      </c>
      <c r="C137" s="55">
        <v>0</v>
      </c>
      <c r="D137" s="55">
        <v>0</v>
      </c>
    </row>
    <row r="138" spans="1:9">
      <c r="A138" s="53"/>
      <c r="B138" s="73" t="s">
        <v>495</v>
      </c>
      <c r="C138" s="58">
        <f t="shared" ref="C138:D138" si="1">C48+C49-C101</f>
        <v>854887.79999999993</v>
      </c>
      <c r="D138" s="58">
        <f t="shared" si="1"/>
        <v>161567.71999999971</v>
      </c>
      <c r="H138" s="74">
        <f>C138-[9]EFE!B33</f>
        <v>0</v>
      </c>
      <c r="I138" s="74">
        <f>D138-[9]EFE!C33</f>
        <v>0</v>
      </c>
    </row>
    <row r="139" spans="1:9">
      <c r="A139" s="29"/>
      <c r="B139" s="29"/>
      <c r="C139" s="29"/>
      <c r="D139" s="29"/>
    </row>
    <row r="140" spans="1:9" ht="29.25" customHeight="1">
      <c r="A140" s="147" t="s">
        <v>12</v>
      </c>
      <c r="B140" s="147"/>
      <c r="C140" s="147"/>
      <c r="D140" s="147"/>
      <c r="E140" s="147"/>
    </row>
    <row r="144" spans="1:9">
      <c r="B144" s="22" t="s">
        <v>282</v>
      </c>
    </row>
    <row r="145" spans="2:2">
      <c r="B145" s="23" t="s">
        <v>82</v>
      </c>
    </row>
    <row r="146" spans="2:2">
      <c r="B146" s="49"/>
    </row>
    <row r="147" spans="2:2">
      <c r="B147" s="49"/>
    </row>
    <row r="148" spans="2:2">
      <c r="B148" s="22" t="s">
        <v>83</v>
      </c>
    </row>
    <row r="149" spans="2:2">
      <c r="B149" s="23" t="s">
        <v>84</v>
      </c>
    </row>
  </sheetData>
  <mergeCells count="9">
    <mergeCell ref="A19:D19"/>
    <mergeCell ref="A46:D46"/>
    <mergeCell ref="A140:E140"/>
    <mergeCell ref="A1:C1"/>
    <mergeCell ref="A2:C2"/>
    <mergeCell ref="A3:C3"/>
    <mergeCell ref="A4:C4"/>
    <mergeCell ref="A5:E5"/>
    <mergeCell ref="A7:D7"/>
  </mergeCells>
  <printOptions horizontalCentered="1"/>
  <pageMargins left="0.70866141732283505" right="0.70866141732283505" top="0.74803149606299202" bottom="0.74803149606299202" header="0" footer="0"/>
  <pageSetup scale="59" fitToHeight="2" orientation="portrait" r:id="rId1"/>
  <rowBreaks count="1" manualBreakCount="1">
    <brk id="80" max="4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zoomScaleNormal="100" workbookViewId="0">
      <selection activeCell="N9" sqref="N9"/>
    </sheetView>
  </sheetViews>
  <sheetFormatPr baseColWidth="10" defaultColWidth="16.83203125" defaultRowHeight="12.75"/>
  <cols>
    <col min="1" max="1" width="4.6640625" style="75" customWidth="1"/>
    <col min="2" max="2" width="73.6640625" style="75" customWidth="1"/>
    <col min="3" max="3" width="20.83203125" style="75" customWidth="1"/>
    <col min="4" max="4" width="15" style="75" bestFit="1" customWidth="1"/>
    <col min="5" max="26" width="13.33203125" style="75" customWidth="1"/>
    <col min="27" max="16384" width="16.83203125" style="75"/>
  </cols>
  <sheetData>
    <row r="1" spans="1:3">
      <c r="A1" s="148" t="str">
        <f>[8]ESF!A1</f>
        <v>Fideicomiso de Apoyo Operativo al Consejo de Cuenca Lerma Chapala &lt;&lt;FICUENCA&gt;&gt;</v>
      </c>
      <c r="B1" s="149"/>
      <c r="C1" s="150"/>
    </row>
    <row r="2" spans="1:3">
      <c r="A2" s="151" t="s">
        <v>496</v>
      </c>
      <c r="B2" s="152"/>
      <c r="C2" s="153"/>
    </row>
    <row r="3" spans="1:3">
      <c r="A3" s="151" t="str">
        <f>ESF!A3</f>
        <v>Del 01 de enero al 30 de Septiembre de 2026</v>
      </c>
      <c r="B3" s="152"/>
      <c r="C3" s="153"/>
    </row>
    <row r="4" spans="1:3">
      <c r="A4" s="154" t="s">
        <v>497</v>
      </c>
      <c r="B4" s="155"/>
      <c r="C4" s="156"/>
    </row>
    <row r="5" spans="1:3">
      <c r="A5" s="157" t="s">
        <v>0</v>
      </c>
      <c r="B5" s="158"/>
      <c r="C5" s="76">
        <v>2026</v>
      </c>
    </row>
    <row r="6" spans="1:3">
      <c r="A6" s="77" t="s">
        <v>498</v>
      </c>
      <c r="B6" s="77"/>
      <c r="C6" s="78">
        <f>+'[9]EAI (2)'!F15</f>
        <v>2229871.46</v>
      </c>
    </row>
    <row r="7" spans="1:3">
      <c r="A7" s="79"/>
      <c r="B7" s="80"/>
      <c r="C7" s="81"/>
    </row>
    <row r="8" spans="1:3">
      <c r="A8" s="82" t="s">
        <v>499</v>
      </c>
      <c r="B8" s="82"/>
      <c r="C8" s="83">
        <f>SUM(C9:C14)</f>
        <v>0</v>
      </c>
    </row>
    <row r="9" spans="1:3">
      <c r="A9" s="84" t="s">
        <v>500</v>
      </c>
      <c r="B9" s="85" t="s">
        <v>152</v>
      </c>
      <c r="C9" s="86">
        <v>0</v>
      </c>
    </row>
    <row r="10" spans="1:3">
      <c r="A10" s="87" t="s">
        <v>501</v>
      </c>
      <c r="B10" s="88" t="s">
        <v>502</v>
      </c>
      <c r="C10" s="86">
        <v>0</v>
      </c>
    </row>
    <row r="11" spans="1:3" ht="25.5">
      <c r="A11" s="87" t="s">
        <v>503</v>
      </c>
      <c r="B11" s="88" t="s">
        <v>161</v>
      </c>
      <c r="C11" s="86">
        <v>0</v>
      </c>
    </row>
    <row r="12" spans="1:3">
      <c r="A12" s="87" t="s">
        <v>504</v>
      </c>
      <c r="B12" s="88" t="s">
        <v>162</v>
      </c>
      <c r="C12" s="86">
        <v>0</v>
      </c>
    </row>
    <row r="13" spans="1:3">
      <c r="A13" s="87" t="s">
        <v>505</v>
      </c>
      <c r="B13" s="88" t="s">
        <v>163</v>
      </c>
      <c r="C13" s="86">
        <v>0</v>
      </c>
    </row>
    <row r="14" spans="1:3">
      <c r="A14" s="89" t="s">
        <v>506</v>
      </c>
      <c r="B14" s="90" t="s">
        <v>507</v>
      </c>
      <c r="C14" s="86">
        <v>0</v>
      </c>
    </row>
    <row r="15" spans="1:3">
      <c r="A15" s="79"/>
      <c r="B15" s="91"/>
      <c r="C15" s="92"/>
    </row>
    <row r="16" spans="1:3">
      <c r="A16" s="82" t="s">
        <v>508</v>
      </c>
      <c r="B16" s="80"/>
      <c r="C16" s="83">
        <f>SUM(C17:C19)</f>
        <v>0</v>
      </c>
    </row>
    <row r="17" spans="1:5">
      <c r="A17" s="93">
        <v>3.1</v>
      </c>
      <c r="B17" s="88" t="s">
        <v>509</v>
      </c>
      <c r="C17" s="86">
        <v>0</v>
      </c>
    </row>
    <row r="18" spans="1:5">
      <c r="A18" s="94">
        <v>3.2</v>
      </c>
      <c r="B18" s="88" t="s">
        <v>510</v>
      </c>
      <c r="C18" s="86">
        <v>0</v>
      </c>
    </row>
    <row r="19" spans="1:5">
      <c r="A19" s="94">
        <v>3.3</v>
      </c>
      <c r="B19" s="90" t="s">
        <v>511</v>
      </c>
      <c r="C19" s="95">
        <v>0</v>
      </c>
    </row>
    <row r="20" spans="1:5">
      <c r="A20" s="79"/>
      <c r="B20" s="90"/>
      <c r="C20" s="96"/>
    </row>
    <row r="21" spans="1:5">
      <c r="A21" s="97" t="s">
        <v>512</v>
      </c>
      <c r="B21" s="97"/>
      <c r="C21" s="78">
        <f>C6+C8-C16</f>
        <v>2229871.46</v>
      </c>
    </row>
    <row r="22" spans="1:5">
      <c r="A22" s="79"/>
      <c r="B22" s="79"/>
      <c r="C22" s="79"/>
    </row>
    <row r="23" spans="1:5" ht="24" customHeight="1">
      <c r="A23" s="147" t="s">
        <v>12</v>
      </c>
      <c r="B23" s="147"/>
      <c r="C23" s="147"/>
    </row>
    <row r="28" spans="1:5">
      <c r="B28" s="22" t="s">
        <v>282</v>
      </c>
    </row>
    <row r="29" spans="1:5">
      <c r="B29" s="23" t="s">
        <v>82</v>
      </c>
    </row>
    <row r="30" spans="1:5">
      <c r="B30" s="49"/>
    </row>
    <row r="31" spans="1:5">
      <c r="B31" s="49"/>
      <c r="E31" s="98">
        <f>+C21-[9]ACT!B24</f>
        <v>0</v>
      </c>
    </row>
    <row r="32" spans="1:5">
      <c r="B32" s="22" t="s">
        <v>83</v>
      </c>
    </row>
    <row r="33" spans="2:2">
      <c r="B33" s="23" t="s">
        <v>84</v>
      </c>
    </row>
  </sheetData>
  <mergeCells count="6">
    <mergeCell ref="A23:C23"/>
    <mergeCell ref="A1:C1"/>
    <mergeCell ref="A2:C2"/>
    <mergeCell ref="A3:C3"/>
    <mergeCell ref="A4:C4"/>
    <mergeCell ref="A5:B5"/>
  </mergeCells>
  <pageMargins left="0.7" right="0.7" top="0.75" bottom="0.75" header="0" footer="0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zoomScaleNormal="100" workbookViewId="0">
      <selection activeCell="N9" sqref="N9"/>
    </sheetView>
  </sheetViews>
  <sheetFormatPr baseColWidth="10" defaultColWidth="16.83203125" defaultRowHeight="12.75"/>
  <cols>
    <col min="1" max="1" width="5.5" style="75" customWidth="1"/>
    <col min="2" max="2" width="72.5" style="75" customWidth="1"/>
    <col min="3" max="3" width="20.83203125" style="75" customWidth="1"/>
    <col min="4" max="26" width="13.33203125" style="75" customWidth="1"/>
    <col min="27" max="16384" width="16.83203125" style="75"/>
  </cols>
  <sheetData>
    <row r="1" spans="1:3">
      <c r="A1" s="160" t="str">
        <f>[8]ESF!A1</f>
        <v>Fideicomiso de Apoyo Operativo al Consejo de Cuenca Lerma Chapala &lt;&lt;FICUENCA&gt;&gt;</v>
      </c>
      <c r="B1" s="149"/>
      <c r="C1" s="150"/>
    </row>
    <row r="2" spans="1:3">
      <c r="A2" s="161" t="s">
        <v>513</v>
      </c>
      <c r="B2" s="152"/>
      <c r="C2" s="153"/>
    </row>
    <row r="3" spans="1:3">
      <c r="A3" s="161" t="str">
        <f>ESF!A3</f>
        <v>Del 01 de enero al 30 de Septiembre de 2026</v>
      </c>
      <c r="B3" s="152"/>
      <c r="C3" s="153"/>
    </row>
    <row r="4" spans="1:3">
      <c r="A4" s="154" t="s">
        <v>497</v>
      </c>
      <c r="B4" s="155"/>
      <c r="C4" s="156"/>
    </row>
    <row r="5" spans="1:3">
      <c r="A5" s="157" t="s">
        <v>0</v>
      </c>
      <c r="B5" s="158"/>
      <c r="C5" s="76">
        <v>2026</v>
      </c>
    </row>
    <row r="6" spans="1:3">
      <c r="A6" s="99" t="s">
        <v>514</v>
      </c>
      <c r="B6" s="77"/>
      <c r="C6" s="100">
        <f>[9]COG!E76</f>
        <v>1398123.65</v>
      </c>
    </row>
    <row r="7" spans="1:3">
      <c r="A7" s="101"/>
      <c r="B7" s="80"/>
      <c r="C7" s="102"/>
    </row>
    <row r="8" spans="1:3">
      <c r="A8" s="82" t="s">
        <v>515</v>
      </c>
      <c r="B8" s="103"/>
      <c r="C8" s="83">
        <f>SUM(C9:C29)</f>
        <v>0</v>
      </c>
    </row>
    <row r="9" spans="1:3">
      <c r="A9" s="104">
        <v>2.1</v>
      </c>
      <c r="B9" s="105" t="s">
        <v>182</v>
      </c>
      <c r="C9" s="106">
        <v>0</v>
      </c>
    </row>
    <row r="10" spans="1:3">
      <c r="A10" s="104">
        <v>2.2000000000000002</v>
      </c>
      <c r="B10" s="105" t="s">
        <v>179</v>
      </c>
      <c r="C10" s="106">
        <v>0</v>
      </c>
    </row>
    <row r="11" spans="1:3">
      <c r="A11" s="107">
        <v>2.2999999999999998</v>
      </c>
      <c r="B11" s="108" t="s">
        <v>342</v>
      </c>
      <c r="C11" s="106">
        <v>0</v>
      </c>
    </row>
    <row r="12" spans="1:3">
      <c r="A12" s="107">
        <v>2.4</v>
      </c>
      <c r="B12" s="108" t="s">
        <v>346</v>
      </c>
      <c r="C12" s="106">
        <v>0</v>
      </c>
    </row>
    <row r="13" spans="1:3">
      <c r="A13" s="107">
        <v>2.5</v>
      </c>
      <c r="B13" s="108" t="s">
        <v>347</v>
      </c>
      <c r="C13" s="106">
        <v>0</v>
      </c>
    </row>
    <row r="14" spans="1:3">
      <c r="A14" s="107">
        <v>2.6</v>
      </c>
      <c r="B14" s="108" t="s">
        <v>348</v>
      </c>
      <c r="C14" s="106">
        <v>0</v>
      </c>
    </row>
    <row r="15" spans="1:3">
      <c r="A15" s="107">
        <v>2.7</v>
      </c>
      <c r="B15" s="108" t="s">
        <v>350</v>
      </c>
      <c r="C15" s="106">
        <v>0</v>
      </c>
    </row>
    <row r="16" spans="1:3">
      <c r="A16" s="107">
        <v>2.8</v>
      </c>
      <c r="B16" s="108" t="s">
        <v>351</v>
      </c>
      <c r="C16" s="106">
        <v>0</v>
      </c>
    </row>
    <row r="17" spans="1:3">
      <c r="A17" s="107">
        <v>2.9</v>
      </c>
      <c r="B17" s="108" t="s">
        <v>354</v>
      </c>
      <c r="C17" s="106">
        <v>0</v>
      </c>
    </row>
    <row r="18" spans="1:3">
      <c r="A18" s="107" t="s">
        <v>516</v>
      </c>
      <c r="B18" s="108" t="s">
        <v>517</v>
      </c>
      <c r="C18" s="106">
        <v>0</v>
      </c>
    </row>
    <row r="19" spans="1:3">
      <c r="A19" s="107" t="s">
        <v>518</v>
      </c>
      <c r="B19" s="108" t="s">
        <v>9</v>
      </c>
      <c r="C19" s="106">
        <v>0</v>
      </c>
    </row>
    <row r="20" spans="1:3">
      <c r="A20" s="107" t="s">
        <v>519</v>
      </c>
      <c r="B20" s="108" t="s">
        <v>520</v>
      </c>
      <c r="C20" s="106">
        <v>0</v>
      </c>
    </row>
    <row r="21" spans="1:3">
      <c r="A21" s="107" t="s">
        <v>521</v>
      </c>
      <c r="B21" s="108" t="s">
        <v>522</v>
      </c>
      <c r="C21" s="106">
        <v>0</v>
      </c>
    </row>
    <row r="22" spans="1:3">
      <c r="A22" s="107" t="s">
        <v>523</v>
      </c>
      <c r="B22" s="108" t="s">
        <v>524</v>
      </c>
      <c r="C22" s="106">
        <v>0</v>
      </c>
    </row>
    <row r="23" spans="1:3">
      <c r="A23" s="107" t="s">
        <v>525</v>
      </c>
      <c r="B23" s="108" t="s">
        <v>526</v>
      </c>
      <c r="C23" s="106">
        <v>0</v>
      </c>
    </row>
    <row r="24" spans="1:3">
      <c r="A24" s="107" t="s">
        <v>527</v>
      </c>
      <c r="B24" s="108" t="s">
        <v>528</v>
      </c>
      <c r="C24" s="106">
        <v>0</v>
      </c>
    </row>
    <row r="25" spans="1:3">
      <c r="A25" s="107" t="s">
        <v>529</v>
      </c>
      <c r="B25" s="108" t="s">
        <v>530</v>
      </c>
      <c r="C25" s="106">
        <v>0</v>
      </c>
    </row>
    <row r="26" spans="1:3">
      <c r="A26" s="107" t="s">
        <v>531</v>
      </c>
      <c r="B26" s="108" t="s">
        <v>532</v>
      </c>
      <c r="C26" s="106">
        <v>0</v>
      </c>
    </row>
    <row r="27" spans="1:3">
      <c r="A27" s="107" t="s">
        <v>533</v>
      </c>
      <c r="B27" s="108" t="s">
        <v>534</v>
      </c>
      <c r="C27" s="106">
        <v>0</v>
      </c>
    </row>
    <row r="28" spans="1:3">
      <c r="A28" s="107" t="s">
        <v>535</v>
      </c>
      <c r="B28" s="108" t="s">
        <v>536</v>
      </c>
      <c r="C28" s="106">
        <v>0</v>
      </c>
    </row>
    <row r="29" spans="1:3">
      <c r="A29" s="107" t="s">
        <v>537</v>
      </c>
      <c r="B29" s="105" t="s">
        <v>538</v>
      </c>
      <c r="C29" s="106">
        <v>0</v>
      </c>
    </row>
    <row r="30" spans="1:3">
      <c r="A30" s="101"/>
      <c r="B30" s="109"/>
      <c r="C30" s="110"/>
    </row>
    <row r="31" spans="1:3">
      <c r="A31" s="111" t="s">
        <v>539</v>
      </c>
      <c r="B31" s="112"/>
      <c r="C31" s="113">
        <f>SUM(C32:C38)</f>
        <v>65694.69</v>
      </c>
    </row>
    <row r="32" spans="1:3" ht="25.5">
      <c r="A32" s="107" t="s">
        <v>540</v>
      </c>
      <c r="B32" s="108" t="s">
        <v>252</v>
      </c>
      <c r="C32" s="114">
        <f>[9]ACT!B56</f>
        <v>65694.69</v>
      </c>
    </row>
    <row r="33" spans="1:3">
      <c r="A33" s="107" t="s">
        <v>541</v>
      </c>
      <c r="B33" s="108" t="s">
        <v>261</v>
      </c>
      <c r="C33" s="106">
        <v>0</v>
      </c>
    </row>
    <row r="34" spans="1:3">
      <c r="A34" s="107" t="s">
        <v>542</v>
      </c>
      <c r="B34" s="108" t="s">
        <v>264</v>
      </c>
      <c r="C34" s="106">
        <v>0</v>
      </c>
    </row>
    <row r="35" spans="1:3">
      <c r="A35" s="107" t="s">
        <v>543</v>
      </c>
      <c r="B35" s="108" t="s">
        <v>270</v>
      </c>
      <c r="C35" s="106">
        <v>0</v>
      </c>
    </row>
    <row r="36" spans="1:3">
      <c r="A36" s="107" t="s">
        <v>544</v>
      </c>
      <c r="B36" s="108" t="s">
        <v>280</v>
      </c>
      <c r="C36" s="106">
        <v>0</v>
      </c>
    </row>
    <row r="37" spans="1:3">
      <c r="A37" s="107" t="s">
        <v>545</v>
      </c>
      <c r="B37" s="108" t="s">
        <v>546</v>
      </c>
      <c r="C37" s="106">
        <v>0</v>
      </c>
    </row>
    <row r="38" spans="1:3">
      <c r="A38" s="107" t="s">
        <v>547</v>
      </c>
      <c r="B38" s="105" t="s">
        <v>548</v>
      </c>
      <c r="C38" s="115">
        <v>0</v>
      </c>
    </row>
    <row r="39" spans="1:3">
      <c r="A39" s="101"/>
      <c r="B39" s="116"/>
      <c r="C39" s="117"/>
    </row>
    <row r="40" spans="1:3">
      <c r="A40" s="77" t="s">
        <v>549</v>
      </c>
      <c r="B40" s="77"/>
      <c r="C40" s="78">
        <f>C6-C8+C31</f>
        <v>1463818.3399999999</v>
      </c>
    </row>
    <row r="41" spans="1:3">
      <c r="A41" s="79"/>
      <c r="B41" s="79"/>
      <c r="C41" s="79"/>
    </row>
    <row r="42" spans="1:3" ht="26.45" customHeight="1">
      <c r="A42" s="159" t="s">
        <v>12</v>
      </c>
      <c r="B42" s="159"/>
      <c r="C42" s="159"/>
    </row>
    <row r="45" spans="1:3">
      <c r="B45" s="22" t="s">
        <v>282</v>
      </c>
    </row>
    <row r="46" spans="1:3">
      <c r="B46" s="23" t="s">
        <v>82</v>
      </c>
    </row>
    <row r="47" spans="1:3">
      <c r="B47" s="49"/>
    </row>
    <row r="48" spans="1:3">
      <c r="B48" s="49"/>
    </row>
    <row r="49" spans="2:5">
      <c r="B49" s="22" t="s">
        <v>83</v>
      </c>
    </row>
    <row r="50" spans="2:5">
      <c r="B50" s="23" t="s">
        <v>84</v>
      </c>
    </row>
    <row r="52" spans="2:5">
      <c r="E52" s="98">
        <f>+C40-[9]ACT!B64</f>
        <v>0</v>
      </c>
    </row>
  </sheetData>
  <mergeCells count="6">
    <mergeCell ref="A42:C42"/>
    <mergeCell ref="A1:C1"/>
    <mergeCell ref="A2:C2"/>
    <mergeCell ref="A3:C3"/>
    <mergeCell ref="A4:C4"/>
    <mergeCell ref="A5:B5"/>
  </mergeCells>
  <pageMargins left="0.7" right="0.7" top="0.75" bottom="0.75" header="0" footer="0"/>
  <pageSetup scale="9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8"/>
  <sheetViews>
    <sheetView tabSelected="1" topLeftCell="A49" zoomScaleNormal="100" workbookViewId="0">
      <selection activeCell="H26" sqref="H26"/>
    </sheetView>
  </sheetViews>
  <sheetFormatPr baseColWidth="10" defaultColWidth="16.83203125" defaultRowHeight="12.75"/>
  <cols>
    <col min="1" max="1" width="15" style="79" customWidth="1"/>
    <col min="2" max="2" width="100.33203125" style="79" bestFit="1" customWidth="1"/>
    <col min="3" max="3" width="18.5" style="79" customWidth="1"/>
    <col min="4" max="4" width="28.83203125" style="79" bestFit="1" customWidth="1"/>
    <col min="5" max="6" width="18.5" style="79" customWidth="1"/>
    <col min="7" max="7" width="16.1640625" style="79" customWidth="1"/>
    <col min="8" max="8" width="17" style="79" customWidth="1"/>
    <col min="9" max="9" width="15.6640625" style="79" customWidth="1"/>
    <col min="10" max="10" width="15.33203125" style="79" customWidth="1"/>
    <col min="11" max="26" width="10.6640625" style="79" customWidth="1"/>
    <col min="27" max="16384" width="16.83203125" style="79"/>
  </cols>
  <sheetData>
    <row r="1" spans="1:10">
      <c r="A1" s="144" t="str">
        <f>'[8]Notas a los Edos Financieros'!A1</f>
        <v>Fideicomiso de Apoyo Operativo al Consejo de Cuenca Lerma Chapala &lt;&lt;FICUENCA&gt;&gt;</v>
      </c>
      <c r="B1" s="164"/>
      <c r="C1" s="164"/>
      <c r="D1" s="164"/>
      <c r="E1" s="164"/>
      <c r="F1" s="164"/>
      <c r="G1" s="50" t="s">
        <v>14</v>
      </c>
      <c r="H1" s="26">
        <f>'[8]Notas a los Edos Financieros'!D1</f>
        <v>2026</v>
      </c>
      <c r="I1" s="118"/>
      <c r="J1" s="118"/>
    </row>
    <row r="2" spans="1:10">
      <c r="A2" s="144" t="s">
        <v>550</v>
      </c>
      <c r="B2" s="164"/>
      <c r="C2" s="164"/>
      <c r="D2" s="164"/>
      <c r="E2" s="164"/>
      <c r="F2" s="164"/>
      <c r="G2" s="50" t="s">
        <v>16</v>
      </c>
      <c r="H2" s="26" t="str">
        <f>'[8]Notas a los Edos Financieros'!D2</f>
        <v>Trimestral</v>
      </c>
      <c r="I2" s="118"/>
      <c r="J2" s="118"/>
    </row>
    <row r="3" spans="1:10">
      <c r="A3" s="144" t="str">
        <f>'Notas a los Edos Financieros'!A3</f>
        <v>Del 01 de enero al 30 de Septiembre de 2026</v>
      </c>
      <c r="B3" s="164"/>
      <c r="C3" s="164"/>
      <c r="D3" s="164"/>
      <c r="E3" s="164"/>
      <c r="F3" s="164"/>
      <c r="G3" s="50" t="s">
        <v>19</v>
      </c>
      <c r="H3" s="26">
        <f>'Notas a los Edos Financieros'!D3</f>
        <v>3</v>
      </c>
      <c r="I3" s="118"/>
      <c r="J3" s="118"/>
    </row>
    <row r="4" spans="1:10">
      <c r="A4" s="144" t="s">
        <v>20</v>
      </c>
      <c r="B4" s="164"/>
      <c r="C4" s="164"/>
      <c r="D4" s="164"/>
      <c r="E4" s="164"/>
      <c r="F4" s="164"/>
      <c r="G4" s="50"/>
      <c r="H4" s="51"/>
      <c r="I4" s="118"/>
      <c r="J4" s="118"/>
    </row>
    <row r="5" spans="1:10">
      <c r="A5" s="143" t="s">
        <v>86</v>
      </c>
      <c r="B5" s="143"/>
      <c r="C5" s="143"/>
      <c r="D5" s="143"/>
      <c r="E5" s="143"/>
      <c r="F5" s="143"/>
      <c r="G5" s="143"/>
      <c r="H5" s="143"/>
      <c r="I5" s="118"/>
      <c r="J5" s="118"/>
    </row>
    <row r="6" spans="1:10">
      <c r="A6" s="118"/>
      <c r="B6" s="118"/>
      <c r="C6" s="118"/>
      <c r="D6" s="118"/>
      <c r="E6" s="118"/>
      <c r="F6" s="118"/>
      <c r="G6" s="118"/>
      <c r="H6" s="118"/>
      <c r="I6" s="118"/>
      <c r="J6" s="118"/>
    </row>
    <row r="7" spans="1:10">
      <c r="A7" s="118"/>
      <c r="B7" s="118"/>
      <c r="C7" s="118"/>
      <c r="D7" s="118"/>
      <c r="E7" s="118"/>
      <c r="F7" s="118"/>
      <c r="G7" s="118"/>
      <c r="H7" s="118"/>
      <c r="I7" s="118"/>
      <c r="J7" s="118"/>
    </row>
    <row r="8" spans="1:10" ht="25.5">
      <c r="A8" s="32" t="s">
        <v>88</v>
      </c>
      <c r="B8" s="32" t="s">
        <v>0</v>
      </c>
      <c r="C8" s="60" t="s">
        <v>1</v>
      </c>
      <c r="D8" s="60" t="s">
        <v>551</v>
      </c>
      <c r="E8" s="60" t="s">
        <v>552</v>
      </c>
      <c r="F8" s="60" t="s">
        <v>2</v>
      </c>
      <c r="G8" s="60" t="s">
        <v>553</v>
      </c>
      <c r="H8" s="60" t="s">
        <v>554</v>
      </c>
      <c r="I8" s="60" t="s">
        <v>555</v>
      </c>
      <c r="J8" s="60" t="s">
        <v>556</v>
      </c>
    </row>
    <row r="9" spans="1:10">
      <c r="A9" s="119">
        <v>7000</v>
      </c>
      <c r="B9" s="120" t="s">
        <v>557</v>
      </c>
      <c r="C9" s="121"/>
      <c r="D9" s="121"/>
      <c r="E9" s="121"/>
      <c r="F9" s="121"/>
      <c r="G9" s="121"/>
      <c r="H9" s="121"/>
      <c r="I9" s="121"/>
      <c r="J9" s="121"/>
    </row>
    <row r="10" spans="1:10">
      <c r="A10" s="122">
        <v>7110</v>
      </c>
      <c r="B10" s="123" t="s">
        <v>553</v>
      </c>
      <c r="C10" s="124">
        <v>0</v>
      </c>
      <c r="D10" s="124">
        <v>2</v>
      </c>
      <c r="E10" s="124">
        <v>2</v>
      </c>
      <c r="F10" s="124">
        <v>0</v>
      </c>
      <c r="G10" s="118"/>
      <c r="H10" s="118"/>
      <c r="I10" s="118"/>
      <c r="J10" s="118"/>
    </row>
    <row r="11" spans="1:10">
      <c r="A11" s="122">
        <v>7120</v>
      </c>
      <c r="B11" s="123" t="s">
        <v>558</v>
      </c>
      <c r="C11" s="124">
        <v>0</v>
      </c>
      <c r="D11" s="124">
        <v>0</v>
      </c>
      <c r="E11" s="124">
        <v>0</v>
      </c>
      <c r="F11" s="124">
        <v>0</v>
      </c>
      <c r="G11" s="118"/>
      <c r="H11" s="118"/>
      <c r="I11" s="118"/>
      <c r="J11" s="118"/>
    </row>
    <row r="12" spans="1:10">
      <c r="A12" s="122">
        <v>7130</v>
      </c>
      <c r="B12" s="123" t="s">
        <v>559</v>
      </c>
      <c r="C12" s="124">
        <v>0</v>
      </c>
      <c r="D12" s="124">
        <v>0</v>
      </c>
      <c r="E12" s="124">
        <v>0</v>
      </c>
      <c r="F12" s="124">
        <v>0</v>
      </c>
      <c r="G12" s="118"/>
      <c r="H12" s="118"/>
      <c r="I12" s="118"/>
      <c r="J12" s="118"/>
    </row>
    <row r="13" spans="1:10">
      <c r="A13" s="122">
        <v>7140</v>
      </c>
      <c r="B13" s="123" t="s">
        <v>560</v>
      </c>
      <c r="C13" s="124">
        <v>0</v>
      </c>
      <c r="D13" s="124">
        <v>0</v>
      </c>
      <c r="E13" s="124">
        <v>0</v>
      </c>
      <c r="F13" s="124">
        <v>0</v>
      </c>
      <c r="G13" s="118"/>
      <c r="H13" s="118"/>
      <c r="I13" s="118"/>
      <c r="J13" s="118"/>
    </row>
    <row r="14" spans="1:10">
      <c r="A14" s="122">
        <v>7150</v>
      </c>
      <c r="B14" s="123" t="s">
        <v>561</v>
      </c>
      <c r="C14" s="124">
        <v>0</v>
      </c>
      <c r="D14" s="124">
        <v>0</v>
      </c>
      <c r="E14" s="124">
        <v>0</v>
      </c>
      <c r="F14" s="124">
        <v>0</v>
      </c>
      <c r="G14" s="118"/>
      <c r="H14" s="118"/>
      <c r="I14" s="118"/>
      <c r="J14" s="118"/>
    </row>
    <row r="15" spans="1:10">
      <c r="A15" s="122">
        <v>7160</v>
      </c>
      <c r="B15" s="123" t="s">
        <v>562</v>
      </c>
      <c r="C15" s="124">
        <v>0</v>
      </c>
      <c r="D15" s="124">
        <v>0</v>
      </c>
      <c r="E15" s="124">
        <v>0</v>
      </c>
      <c r="F15" s="124">
        <v>0</v>
      </c>
      <c r="G15" s="118"/>
      <c r="H15" s="118"/>
      <c r="I15" s="118"/>
      <c r="J15" s="118"/>
    </row>
    <row r="16" spans="1:10">
      <c r="A16" s="122">
        <v>7210</v>
      </c>
      <c r="B16" s="123" t="s">
        <v>563</v>
      </c>
      <c r="C16" s="124">
        <v>0</v>
      </c>
      <c r="D16" s="124">
        <v>0</v>
      </c>
      <c r="E16" s="124">
        <v>0</v>
      </c>
      <c r="F16" s="124">
        <v>0</v>
      </c>
      <c r="G16" s="125" t="s">
        <v>292</v>
      </c>
      <c r="H16" s="118"/>
      <c r="J16" s="118"/>
    </row>
    <row r="17" spans="1:10">
      <c r="A17" s="122">
        <v>7220</v>
      </c>
      <c r="B17" s="123" t="s">
        <v>564</v>
      </c>
      <c r="C17" s="124">
        <v>0</v>
      </c>
      <c r="D17" s="124">
        <v>0</v>
      </c>
      <c r="E17" s="124">
        <v>0</v>
      </c>
      <c r="F17" s="124">
        <v>0</v>
      </c>
      <c r="G17" s="118"/>
      <c r="H17" s="118"/>
      <c r="I17" s="118"/>
      <c r="J17" s="118"/>
    </row>
    <row r="18" spans="1:10">
      <c r="A18" s="122">
        <v>7230</v>
      </c>
      <c r="B18" s="123" t="s">
        <v>565</v>
      </c>
      <c r="C18" s="124">
        <v>0</v>
      </c>
      <c r="D18" s="124">
        <v>0</v>
      </c>
      <c r="E18" s="124">
        <v>0</v>
      </c>
      <c r="F18" s="124">
        <v>0</v>
      </c>
      <c r="G18" s="118"/>
      <c r="H18" s="118"/>
      <c r="I18" s="118"/>
      <c r="J18" s="118"/>
    </row>
    <row r="19" spans="1:10">
      <c r="A19" s="122">
        <v>7240</v>
      </c>
      <c r="B19" s="123" t="s">
        <v>566</v>
      </c>
      <c r="C19" s="124">
        <v>0</v>
      </c>
      <c r="D19" s="124">
        <v>0</v>
      </c>
      <c r="E19" s="124">
        <v>0</v>
      </c>
      <c r="F19" s="124">
        <v>0</v>
      </c>
      <c r="G19" s="118"/>
      <c r="H19" s="118"/>
      <c r="I19" s="118"/>
      <c r="J19" s="118"/>
    </row>
    <row r="20" spans="1:10">
      <c r="A20" s="122">
        <v>7250</v>
      </c>
      <c r="B20" s="123" t="s">
        <v>567</v>
      </c>
      <c r="C20" s="124">
        <v>0</v>
      </c>
      <c r="D20" s="124">
        <v>0</v>
      </c>
      <c r="E20" s="124">
        <v>0</v>
      </c>
      <c r="F20" s="124">
        <v>0</v>
      </c>
      <c r="G20" s="118"/>
      <c r="H20" s="118"/>
      <c r="I20" s="118"/>
      <c r="J20" s="118"/>
    </row>
    <row r="21" spans="1:10">
      <c r="A21" s="122">
        <v>7260</v>
      </c>
      <c r="B21" s="123" t="s">
        <v>568</v>
      </c>
      <c r="C21" s="124">
        <v>0</v>
      </c>
      <c r="D21" s="124">
        <v>0</v>
      </c>
      <c r="E21" s="124">
        <v>0</v>
      </c>
      <c r="F21" s="124">
        <v>0</v>
      </c>
      <c r="G21" s="118"/>
      <c r="H21" s="118"/>
      <c r="I21" s="118"/>
      <c r="J21" s="118"/>
    </row>
    <row r="22" spans="1:10">
      <c r="A22" s="122">
        <v>7310</v>
      </c>
      <c r="B22" s="123" t="s">
        <v>569</v>
      </c>
      <c r="C22" s="124">
        <v>0</v>
      </c>
      <c r="D22" s="124">
        <v>0</v>
      </c>
      <c r="E22" s="124">
        <v>0</v>
      </c>
      <c r="F22" s="124">
        <v>0</v>
      </c>
      <c r="G22" s="118"/>
      <c r="H22" s="118"/>
      <c r="I22" s="118"/>
      <c r="J22" s="118"/>
    </row>
    <row r="23" spans="1:10">
      <c r="A23" s="122">
        <v>7320</v>
      </c>
      <c r="B23" s="123" t="s">
        <v>570</v>
      </c>
      <c r="C23" s="124">
        <v>0</v>
      </c>
      <c r="D23" s="124">
        <v>0</v>
      </c>
      <c r="E23" s="124">
        <v>0</v>
      </c>
      <c r="F23" s="124">
        <v>0</v>
      </c>
      <c r="G23" s="118"/>
      <c r="H23" s="118"/>
      <c r="I23" s="118"/>
      <c r="J23" s="118"/>
    </row>
    <row r="24" spans="1:10">
      <c r="A24" s="122">
        <v>7330</v>
      </c>
      <c r="B24" s="123" t="s">
        <v>571</v>
      </c>
      <c r="C24" s="124">
        <v>0</v>
      </c>
      <c r="D24" s="124">
        <v>0</v>
      </c>
      <c r="E24" s="124">
        <v>0</v>
      </c>
      <c r="F24" s="124">
        <v>0</v>
      </c>
      <c r="G24" s="118"/>
      <c r="H24" s="118"/>
      <c r="I24" s="118"/>
      <c r="J24" s="118"/>
    </row>
    <row r="25" spans="1:10">
      <c r="A25" s="122">
        <v>7340</v>
      </c>
      <c r="B25" s="123" t="s">
        <v>572</v>
      </c>
      <c r="C25" s="124">
        <v>0</v>
      </c>
      <c r="D25" s="124">
        <v>0</v>
      </c>
      <c r="E25" s="124">
        <v>0</v>
      </c>
      <c r="F25" s="124">
        <v>0</v>
      </c>
      <c r="G25" s="118"/>
      <c r="H25" s="118"/>
      <c r="I25" s="118"/>
      <c r="J25" s="118"/>
    </row>
    <row r="26" spans="1:10">
      <c r="A26" s="122">
        <v>7350</v>
      </c>
      <c r="B26" s="123" t="s">
        <v>573</v>
      </c>
      <c r="C26" s="124">
        <v>0</v>
      </c>
      <c r="D26" s="124">
        <v>0</v>
      </c>
      <c r="E26" s="124">
        <v>0</v>
      </c>
      <c r="F26" s="124">
        <v>0</v>
      </c>
      <c r="G26" s="118"/>
      <c r="H26" s="118"/>
      <c r="I26" s="118"/>
      <c r="J26" s="118"/>
    </row>
    <row r="27" spans="1:10">
      <c r="A27" s="122">
        <v>7360</v>
      </c>
      <c r="B27" s="123" t="s">
        <v>574</v>
      </c>
      <c r="C27" s="124">
        <v>0</v>
      </c>
      <c r="D27" s="124">
        <v>0</v>
      </c>
      <c r="E27" s="124">
        <v>0</v>
      </c>
      <c r="F27" s="124">
        <v>0</v>
      </c>
      <c r="G27" s="118"/>
      <c r="H27" s="118"/>
      <c r="I27" s="118"/>
      <c r="J27" s="118"/>
    </row>
    <row r="28" spans="1:10">
      <c r="A28" s="122">
        <v>7410</v>
      </c>
      <c r="B28" s="123" t="s">
        <v>575</v>
      </c>
      <c r="C28" s="124">
        <v>0</v>
      </c>
      <c r="D28" s="124">
        <v>0</v>
      </c>
      <c r="E28" s="124">
        <v>0</v>
      </c>
      <c r="F28" s="124">
        <v>0</v>
      </c>
      <c r="G28" s="118"/>
      <c r="H28" s="118"/>
      <c r="I28" s="118"/>
      <c r="J28" s="118"/>
    </row>
    <row r="29" spans="1:10">
      <c r="A29" s="122">
        <v>7420</v>
      </c>
      <c r="B29" s="123" t="s">
        <v>576</v>
      </c>
      <c r="C29" s="124">
        <v>0</v>
      </c>
      <c r="D29" s="124">
        <v>0</v>
      </c>
      <c r="E29" s="124">
        <v>0</v>
      </c>
      <c r="F29" s="124">
        <v>0</v>
      </c>
      <c r="G29" s="118"/>
      <c r="H29" s="118"/>
      <c r="I29" s="118"/>
      <c r="J29" s="118"/>
    </row>
    <row r="30" spans="1:10">
      <c r="A30" s="122">
        <v>7510</v>
      </c>
      <c r="B30" s="123" t="s">
        <v>577</v>
      </c>
      <c r="C30" s="124">
        <v>0</v>
      </c>
      <c r="D30" s="124">
        <v>0</v>
      </c>
      <c r="E30" s="124">
        <v>0</v>
      </c>
      <c r="F30" s="124">
        <v>0</v>
      </c>
      <c r="G30" s="118"/>
      <c r="H30" s="118"/>
      <c r="I30" s="118"/>
      <c r="J30" s="118"/>
    </row>
    <row r="31" spans="1:10">
      <c r="A31" s="122">
        <v>7520</v>
      </c>
      <c r="B31" s="123" t="s">
        <v>578</v>
      </c>
      <c r="C31" s="124">
        <v>0</v>
      </c>
      <c r="D31" s="124">
        <v>0</v>
      </c>
      <c r="E31" s="124">
        <v>0</v>
      </c>
      <c r="F31" s="124">
        <v>0</v>
      </c>
      <c r="G31" s="118"/>
      <c r="H31" s="118"/>
      <c r="I31" s="118"/>
      <c r="J31" s="118"/>
    </row>
    <row r="32" spans="1:10">
      <c r="A32" s="122">
        <v>7610</v>
      </c>
      <c r="B32" s="123" t="s">
        <v>579</v>
      </c>
      <c r="C32" s="124">
        <v>0</v>
      </c>
      <c r="D32" s="124">
        <v>0</v>
      </c>
      <c r="E32" s="124">
        <v>0</v>
      </c>
      <c r="F32" s="124">
        <v>0</v>
      </c>
      <c r="G32" s="118"/>
      <c r="H32" s="118"/>
      <c r="I32" s="118"/>
      <c r="J32" s="118"/>
    </row>
    <row r="33" spans="1:10">
      <c r="A33" s="122">
        <v>7620</v>
      </c>
      <c r="B33" s="123" t="s">
        <v>580</v>
      </c>
      <c r="C33" s="124">
        <v>0</v>
      </c>
      <c r="D33" s="124">
        <v>0</v>
      </c>
      <c r="E33" s="124">
        <v>0</v>
      </c>
      <c r="F33" s="124">
        <v>0</v>
      </c>
      <c r="G33" s="118"/>
      <c r="H33" s="118"/>
      <c r="I33" s="118"/>
      <c r="J33" s="118"/>
    </row>
    <row r="34" spans="1:10">
      <c r="A34" s="122">
        <v>7630</v>
      </c>
      <c r="B34" s="123" t="s">
        <v>581</v>
      </c>
      <c r="C34" s="124">
        <v>0</v>
      </c>
      <c r="D34" s="124">
        <v>2</v>
      </c>
      <c r="E34" s="124">
        <v>0</v>
      </c>
      <c r="F34" s="124">
        <v>2</v>
      </c>
      <c r="G34" s="118"/>
      <c r="H34" s="118"/>
      <c r="I34" s="118"/>
      <c r="J34" s="118"/>
    </row>
    <row r="35" spans="1:10">
      <c r="A35" s="122">
        <v>7640</v>
      </c>
      <c r="B35" s="123" t="s">
        <v>582</v>
      </c>
      <c r="C35" s="124">
        <v>0</v>
      </c>
      <c r="D35" s="124">
        <v>0</v>
      </c>
      <c r="E35" s="124">
        <v>2</v>
      </c>
      <c r="F35" s="124">
        <v>2</v>
      </c>
      <c r="G35" s="118"/>
      <c r="H35" s="118"/>
      <c r="I35" s="118"/>
      <c r="J35" s="118"/>
    </row>
    <row r="36" spans="1:10">
      <c r="A36" s="122"/>
      <c r="B36" s="118"/>
      <c r="C36" s="125"/>
      <c r="D36" s="125"/>
      <c r="E36" s="125"/>
      <c r="F36" s="125"/>
      <c r="G36" s="118"/>
      <c r="H36" s="118"/>
      <c r="I36" s="118"/>
      <c r="J36" s="118"/>
    </row>
    <row r="37" spans="1:10">
      <c r="A37" s="119">
        <v>8000</v>
      </c>
      <c r="B37" s="120" t="s">
        <v>583</v>
      </c>
      <c r="C37" s="121"/>
      <c r="D37" s="121"/>
      <c r="E37" s="121"/>
      <c r="F37" s="121"/>
      <c r="G37" s="121"/>
      <c r="H37" s="121"/>
      <c r="I37" s="121"/>
      <c r="J37" s="121"/>
    </row>
    <row r="38" spans="1:10" ht="13.5" thickBot="1">
      <c r="A38" s="122"/>
      <c r="B38" s="118"/>
      <c r="C38" s="118"/>
      <c r="D38" s="118"/>
      <c r="E38" s="118"/>
      <c r="F38" s="118"/>
      <c r="G38" s="118"/>
      <c r="H38" s="118"/>
      <c r="I38" s="118"/>
      <c r="J38" s="118"/>
    </row>
    <row r="39" spans="1:10">
      <c r="A39" s="122"/>
      <c r="B39" s="162" t="s">
        <v>584</v>
      </c>
      <c r="C39" s="163"/>
      <c r="D39" s="118"/>
    </row>
    <row r="40" spans="1:10">
      <c r="A40" s="122"/>
      <c r="B40" s="126" t="s">
        <v>0</v>
      </c>
      <c r="C40" s="127">
        <v>2026</v>
      </c>
      <c r="D40" s="118"/>
    </row>
    <row r="41" spans="1:10">
      <c r="A41" s="122">
        <v>8110</v>
      </c>
      <c r="B41" s="128" t="s">
        <v>585</v>
      </c>
      <c r="C41" s="129">
        <v>0</v>
      </c>
      <c r="D41" s="118"/>
    </row>
    <row r="42" spans="1:10">
      <c r="A42" s="122">
        <v>8120</v>
      </c>
      <c r="B42" s="128" t="s">
        <v>586</v>
      </c>
      <c r="C42" s="129">
        <v>-1323980.42</v>
      </c>
      <c r="D42" s="118"/>
    </row>
    <row r="43" spans="1:10">
      <c r="A43" s="122">
        <v>8130</v>
      </c>
      <c r="B43" s="128" t="s">
        <v>587</v>
      </c>
      <c r="C43" s="129">
        <v>3553851.88</v>
      </c>
      <c r="D43" s="118"/>
    </row>
    <row r="44" spans="1:10">
      <c r="A44" s="122">
        <v>8140</v>
      </c>
      <c r="B44" s="128" t="s">
        <v>588</v>
      </c>
      <c r="C44" s="129">
        <v>2229871.46</v>
      </c>
      <c r="D44" s="118"/>
    </row>
    <row r="45" spans="1:10" ht="13.5" thickBot="1">
      <c r="A45" s="122">
        <v>8150</v>
      </c>
      <c r="B45" s="130" t="s">
        <v>589</v>
      </c>
      <c r="C45" s="131">
        <v>2229871.46</v>
      </c>
      <c r="D45" s="118"/>
    </row>
    <row r="46" spans="1:10">
      <c r="A46" s="122"/>
      <c r="B46" s="118"/>
      <c r="C46" s="118"/>
      <c r="D46" s="118"/>
    </row>
    <row r="47" spans="1:10" ht="13.5" thickBot="1">
      <c r="A47" s="122"/>
      <c r="B47" s="118"/>
      <c r="C47" s="118"/>
      <c r="D47" s="118"/>
    </row>
    <row r="48" spans="1:10">
      <c r="A48" s="122"/>
      <c r="B48" s="162" t="s">
        <v>590</v>
      </c>
      <c r="C48" s="163"/>
      <c r="D48" s="118"/>
    </row>
    <row r="49" spans="1:3">
      <c r="A49" s="122"/>
      <c r="B49" s="126" t="s">
        <v>0</v>
      </c>
      <c r="C49" s="127">
        <v>2026</v>
      </c>
    </row>
    <row r="50" spans="1:3">
      <c r="A50" s="122">
        <v>8210</v>
      </c>
      <c r="B50" s="128" t="s">
        <v>591</v>
      </c>
      <c r="C50" s="129">
        <v>0</v>
      </c>
    </row>
    <row r="51" spans="1:3">
      <c r="A51" s="122">
        <v>8220</v>
      </c>
      <c r="B51" s="128" t="s">
        <v>592</v>
      </c>
      <c r="C51" s="129">
        <v>1675833.91</v>
      </c>
    </row>
    <row r="52" spans="1:3">
      <c r="A52" s="122">
        <v>8230</v>
      </c>
      <c r="B52" s="128" t="s">
        <v>593</v>
      </c>
      <c r="C52" s="129">
        <v>-3553851.88</v>
      </c>
    </row>
    <row r="53" spans="1:3">
      <c r="A53" s="122">
        <v>8240</v>
      </c>
      <c r="B53" s="128" t="s">
        <v>594</v>
      </c>
      <c r="C53" s="129">
        <v>1931643.11</v>
      </c>
    </row>
    <row r="54" spans="1:3">
      <c r="A54" s="122">
        <v>8250</v>
      </c>
      <c r="B54" s="128" t="s">
        <v>595</v>
      </c>
      <c r="C54" s="129">
        <v>1398123.65</v>
      </c>
    </row>
    <row r="55" spans="1:3">
      <c r="A55" s="122">
        <v>8260</v>
      </c>
      <c r="B55" s="128" t="s">
        <v>596</v>
      </c>
      <c r="C55" s="129">
        <v>1374983.66</v>
      </c>
    </row>
    <row r="56" spans="1:3" ht="13.5" thickBot="1">
      <c r="A56" s="122">
        <v>8270</v>
      </c>
      <c r="B56" s="130" t="s">
        <v>597</v>
      </c>
      <c r="C56" s="131">
        <v>1374983.66</v>
      </c>
    </row>
    <row r="57" spans="1:3">
      <c r="A57" s="118"/>
      <c r="B57" s="118"/>
      <c r="C57" s="118"/>
    </row>
    <row r="58" spans="1:3">
      <c r="A58" s="118"/>
      <c r="B58" s="118"/>
      <c r="C58" s="118"/>
    </row>
    <row r="59" spans="1:3">
      <c r="A59" s="121" t="s">
        <v>12</v>
      </c>
      <c r="C59" s="118"/>
    </row>
    <row r="63" spans="1:3">
      <c r="B63" s="22" t="s">
        <v>282</v>
      </c>
    </row>
    <row r="64" spans="1:3">
      <c r="B64" s="23" t="s">
        <v>82</v>
      </c>
    </row>
    <row r="65" spans="2:2">
      <c r="B65" s="49"/>
    </row>
    <row r="66" spans="2:2">
      <c r="B66" s="49"/>
    </row>
    <row r="67" spans="2:2">
      <c r="B67" s="22" t="s">
        <v>83</v>
      </c>
    </row>
    <row r="68" spans="2:2">
      <c r="B68" s="23" t="s">
        <v>84</v>
      </c>
    </row>
  </sheetData>
  <mergeCells count="7">
    <mergeCell ref="B48:C48"/>
    <mergeCell ref="A1:F1"/>
    <mergeCell ref="A2:F2"/>
    <mergeCell ref="A3:F3"/>
    <mergeCell ref="A4:F4"/>
    <mergeCell ref="A5:H5"/>
    <mergeCell ref="B39:C39"/>
  </mergeCells>
  <pageMargins left="0.25" right="0.25" top="0.75" bottom="0.75" header="0.3" footer="0.3"/>
  <pageSetup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Notas a los Edos Financieros</vt:lpstr>
      <vt:lpstr>ACT</vt:lpstr>
      <vt:lpstr>ESF</vt:lpstr>
      <vt:lpstr>VHP</vt:lpstr>
      <vt:lpstr>EFE</vt:lpstr>
      <vt:lpstr>Conciliacion_Ig</vt:lpstr>
      <vt:lpstr>Conciliacion_Eg</vt:lpstr>
      <vt:lpstr>Memoria</vt:lpstr>
      <vt:lpstr>ACT!Área_de_impresión</vt:lpstr>
      <vt:lpstr>EFE!Área_de_impresión</vt:lpstr>
      <vt:lpstr>ESF!Área_de_impresión</vt:lpstr>
      <vt:lpstr>Memoria!Área_de_impresión</vt:lpstr>
      <vt:lpstr>'Notas a los Edos Financieros'!Área_de_impresión</vt:lpstr>
      <vt:lpstr>ACT!Títulos_a_imprimir</vt:lpstr>
      <vt:lpstr>EFE!Títulos_a_imprimir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cmanceral</dc:creator>
  <cp:lastModifiedBy>cmanceral</cp:lastModifiedBy>
  <dcterms:created xsi:type="dcterms:W3CDTF">2026-10-09T17:56:12Z</dcterms:created>
  <dcterms:modified xsi:type="dcterms:W3CDTF">2026-10-13T18:42:11Z</dcterms:modified>
</cp:coreProperties>
</file>