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NOTAS!$A$2:$G$337</definedName>
  </definedNames>
  <calcPr calcId="125725"/>
</workbook>
</file>

<file path=xl/calcChain.xml><?xml version="1.0" encoding="utf-8"?>
<calcChain xmlns="http://schemas.openxmlformats.org/spreadsheetml/2006/main">
  <c r="C23" i="1"/>
  <c r="E23"/>
  <c r="C45"/>
  <c r="D45"/>
  <c r="E45"/>
  <c r="F45"/>
  <c r="C55"/>
  <c r="C65"/>
  <c r="C72"/>
  <c r="E80"/>
  <c r="F80" s="1"/>
  <c r="F81"/>
  <c r="D82"/>
  <c r="E82"/>
  <c r="F82" s="1"/>
  <c r="D88"/>
  <c r="D90" s="1"/>
  <c r="C90"/>
  <c r="C97"/>
  <c r="C106"/>
  <c r="C122"/>
  <c r="D122"/>
  <c r="E122"/>
  <c r="F122"/>
  <c r="C130"/>
  <c r="C137"/>
  <c r="C144"/>
  <c r="C151"/>
  <c r="C168"/>
  <c r="C173"/>
  <c r="C176" s="1"/>
  <c r="D187"/>
  <c r="D191"/>
  <c r="D195"/>
  <c r="C196"/>
  <c r="D186" s="1"/>
  <c r="E206"/>
  <c r="C208"/>
  <c r="D208"/>
  <c r="E214"/>
  <c r="D215"/>
  <c r="E215" s="1"/>
  <c r="C218"/>
  <c r="D218"/>
  <c r="E228"/>
  <c r="E229"/>
  <c r="E231"/>
  <c r="E237" s="1"/>
  <c r="C237"/>
  <c r="D237"/>
  <c r="C251"/>
  <c r="E263"/>
  <c r="E265"/>
  <c r="E272"/>
  <c r="E278"/>
  <c r="E284"/>
  <c r="E286"/>
  <c r="D306"/>
  <c r="E305" s="1"/>
  <c r="E314" s="1"/>
  <c r="C324"/>
  <c r="D324"/>
  <c r="E324"/>
  <c r="D192" l="1"/>
  <c r="D188"/>
  <c r="E88"/>
  <c r="E90" s="1"/>
  <c r="D193"/>
  <c r="D189"/>
  <c r="D185"/>
  <c r="D194"/>
  <c r="D190"/>
</calcChain>
</file>

<file path=xl/sharedStrings.xml><?xml version="1.0" encoding="utf-8"?>
<sst xmlns="http://schemas.openxmlformats.org/spreadsheetml/2006/main" count="270" uniqueCount="203">
  <si>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</si>
  <si>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</si>
  <si>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</si>
  <si>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</si>
  <si>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</si>
  <si>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</si>
  <si>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</si>
  <si>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</si>
  <si>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</si>
  <si>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</si>
  <si>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</si>
  <si>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</si>
  <si>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</si>
  <si>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</si>
  <si>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</si>
  <si>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</si>
  <si>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</si>
  <si>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</si>
  <si>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</si>
  <si>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</si>
  <si>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</si>
  <si>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</si>
  <si>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</si>
  <si>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</si>
  <si>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</si>
  <si>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</si>
  <si>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</si>
  <si>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</si>
  <si>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</si>
  <si>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</si>
  <si>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</si>
  <si>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</si>
  <si>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</si>
  <si>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</si>
  <si>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</si>
  <si>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</si>
  <si>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</si>
  <si>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</si>
  <si>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</si>
  <si>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</si>
  <si>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</si>
  <si>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junio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</si>
  <si>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</si>
  <si>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</si>
  <si>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</si>
  <si>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</si>
  <si>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</si>
  <si>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</si>
  <si>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</si>
  <si>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</si>
  <si>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</si>
  <si>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</si>
  <si>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</si>
  <si>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</si>
  <si>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</si>
  <si>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</si>
  <si>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</si>
  <si>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</si>
  <si>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</si>
  <si>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</si>
  <si>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</si>
  <si>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1214-000-001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</si>
  <si>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</si>
  <si>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</si>
  <si>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</si>
  <si>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</si>
  <si>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</si>
  <si>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CUENTA DE INVERSIÓN</t>
  </si>
  <si>
    <t>CUENTA BANCARIA</t>
  </si>
  <si>
    <t>1110 EFECTIVO Y EQUIVALENTES</t>
  </si>
  <si>
    <t>EFE-01 FLUJO DE EFECTIVO</t>
  </si>
  <si>
    <t>IV) NOTAS AL ESTADO DE FLUJO DE EFECTIVO</t>
  </si>
  <si>
    <t>3100-000-000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</si>
  <si>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</si>
  <si>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</si>
  <si>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</si>
  <si>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</si>
  <si>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</si>
  <si>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</si>
  <si>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</si>
  <si>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</si>
  <si>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100%</t>
  </si>
  <si>
    <t>Recargos</t>
  </si>
  <si>
    <t>Depreciaciones</t>
  </si>
  <si>
    <t>5000-600-110</t>
  </si>
  <si>
    <t>Congresos y convenciones</t>
  </si>
  <si>
    <t>5000-200-830</t>
  </si>
  <si>
    <t>Viáticos en el país</t>
  </si>
  <si>
    <t>5000-200-750</t>
  </si>
  <si>
    <t>Pasajes terrestres</t>
  </si>
  <si>
    <t>5000-200-720</t>
  </si>
  <si>
    <t>Serv. De fotocopiado e impres</t>
  </si>
  <si>
    <t>5000-200-360</t>
  </si>
  <si>
    <t>Serv. De investigac científica</t>
  </si>
  <si>
    <t>5000-200-350</t>
  </si>
  <si>
    <t>Servicios de contabilidad</t>
  </si>
  <si>
    <t>5000-200-310</t>
  </si>
  <si>
    <t>Hon y comisiones fiduciarias</t>
  </si>
  <si>
    <t>5000-200-211</t>
  </si>
  <si>
    <t>Impuesto sobre nómina</t>
  </si>
  <si>
    <t>5000-200-110</t>
  </si>
  <si>
    <t>Hon. Asimilados a salarios</t>
  </si>
  <si>
    <t>5000-100-111</t>
  </si>
  <si>
    <t>5000 GASTOS Y OTRAS PERDIDAS</t>
  </si>
  <si>
    <t>EXPLICACION</t>
  </si>
  <si>
    <t>%GASTO</t>
  </si>
  <si>
    <t>MONTO</t>
  </si>
  <si>
    <t>ERA-03 GASTOS</t>
  </si>
  <si>
    <t>GASTOS Y OTRAS PÉRDIDAS</t>
  </si>
  <si>
    <t>INTERÉS GENERADO</t>
  </si>
  <si>
    <t>4210-210-000</t>
  </si>
  <si>
    <t xml:space="preserve">4300 OTROS INGRESOS Y BENEFICIOS
</t>
  </si>
  <si>
    <t>CARACTERISTICAS</t>
  </si>
  <si>
    <t>NOTA</t>
  </si>
  <si>
    <t>ERA-02 OTROS INGRESOS Y BENEFICIOS</t>
  </si>
  <si>
    <t>CONAGUA, Federales</t>
  </si>
  <si>
    <t>4110-110-006</t>
  </si>
  <si>
    <t>aportación Edo. De Michoacán</t>
  </si>
  <si>
    <t>4110-110-005</t>
  </si>
  <si>
    <t>Aportación Edo. De México</t>
  </si>
  <si>
    <t>4110-110-004</t>
  </si>
  <si>
    <t>Aportación Edo. De Guanajuato</t>
  </si>
  <si>
    <t>4110-110-003</t>
  </si>
  <si>
    <t xml:space="preserve"> Aportación Edo. De Querétaro</t>
  </si>
  <si>
    <t>4110-110-002</t>
  </si>
  <si>
    <t>Aportación Edo. De Jalisco</t>
  </si>
  <si>
    <t>4110-110-001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</si>
  <si>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</si>
  <si>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</si>
  <si>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</si>
  <si>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</si>
  <si>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</si>
  <si>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</si>
  <si>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</si>
  <si>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</si>
  <si>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</si>
  <si>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</si>
  <si>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</si>
  <si>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</si>
  <si>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</si>
  <si>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x</t>
  </si>
  <si>
    <t>2117-202-001, IMPUESTO SOBRE NÓMINA</t>
  </si>
  <si>
    <t>2117-201-004, CEDULAR HONORARIOS PROFESIONALES</t>
  </si>
  <si>
    <t>2117-201-003, IVA HONORARIOS PROFESIONALES</t>
  </si>
  <si>
    <t>2117-201-002, ISR HONORARIOS PROFESIONALES</t>
  </si>
  <si>
    <t>2117-201-001, ISR RETENIDO ASIMILADOS A SALARIOS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</si>
  <si>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</si>
  <si>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</si>
  <si>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</si>
  <si>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</si>
  <si>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</si>
  <si>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</si>
  <si>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</si>
  <si>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</si>
  <si>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</si>
  <si>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</si>
  <si>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>1215-001-000</t>
  </si>
  <si>
    <t>1260 DEPRECIAC, DET. Y AMORTIZAC ACUMULADA DE BIENES</t>
  </si>
  <si>
    <t>CRITERIO</t>
  </si>
  <si>
    <t>ESF-09 INTANGIBLES Y DIFERIDOS</t>
  </si>
  <si>
    <t>Total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</si>
  <si>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</si>
  <si>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</si>
  <si>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</si>
  <si>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</si>
  <si>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</si>
  <si>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</si>
  <si>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</si>
  <si>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</si>
  <si>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</si>
  <si>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</si>
  <si>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</si>
  <si>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</si>
  <si>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</si>
  <si>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</si>
  <si>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</si>
  <si>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</si>
  <si>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</si>
  <si>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</si>
  <si>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X</t>
  </si>
  <si>
    <t>1123 DEUDORES PENDIENTES POR RECUPERAR</t>
  </si>
  <si>
    <t>ESF-03 DEUDORES P/RECUPERAR</t>
  </si>
  <si>
    <t>1124xxxxxx Ingresos por Recuperar CP</t>
  </si>
  <si>
    <t>1122xxxxxx Cuentas por Cobrar a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</si>
  <si>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</si>
  <si>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</si>
  <si>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</si>
  <si>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</si>
  <si>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</si>
  <si>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Papel Bancario</t>
  </si>
  <si>
    <t>1112-101-003</t>
  </si>
  <si>
    <t>1112-101-002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</si>
  <si>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</si>
  <si>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</si>
  <si>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</si>
  <si>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</si>
  <si>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</si>
  <si>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</si>
  <si>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</si>
  <si>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APOYO OPERATIVO AL CONSEJO DE CUENCA LERMA CHAPALA &lt;&lt;FICUENCA&gt;&gt;</t>
  </si>
  <si>
    <t>Ente Público:</t>
  </si>
  <si>
    <t>al 30 de junio de 2018</t>
  </si>
  <si>
    <t xml:space="preserve">NOTAS A LOS ESTADOS FINANCIEROS 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</si>
</sst>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sz val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7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89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0" fontId="13" fillId="0" borderId="0" xfId="0" applyFont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43" fontId="3" fillId="11" borderId="0" xfId="0" applyNumberFormat="1" applyFont="1" applyFill="1" applyBorder="1"/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43" fontId="3" fillId="11" borderId="0" xfId="1" applyFont="1" applyFill="1" applyBorder="1"/>
    <xf numFmtId="0" fontId="11" fillId="12" borderId="4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11" borderId="0" xfId="0" applyFont="1" applyFill="1" applyAlignment="1">
      <alignment vertical="center"/>
    </xf>
    <xf numFmtId="43" fontId="14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44" fontId="5" fillId="12" borderId="4" xfId="2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9" fontId="9" fillId="11" borderId="8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3" fontId="3" fillId="11" borderId="8" xfId="1" applyFont="1" applyFill="1" applyBorder="1"/>
    <xf numFmtId="164" fontId="16" fillId="11" borderId="8" xfId="0" applyNumberFormat="1" applyFont="1" applyFill="1" applyBorder="1"/>
    <xf numFmtId="2" fontId="3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3" fillId="11" borderId="0" xfId="0" applyNumberFormat="1" applyFont="1" applyFill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12" borderId="11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10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10" fontId="3" fillId="11" borderId="8" xfId="3" applyNumberFormat="1" applyFont="1" applyFill="1" applyBorder="1"/>
    <xf numFmtId="164" fontId="3" fillId="11" borderId="3" xfId="0" applyNumberFormat="1" applyFont="1" applyFill="1" applyBorder="1"/>
    <xf numFmtId="164" fontId="3" fillId="11" borderId="0" xfId="0" applyNumberFormat="1" applyFont="1" applyFill="1" applyBorder="1"/>
    <xf numFmtId="49" fontId="17" fillId="11" borderId="8" xfId="0" applyNumberFormat="1" applyFont="1" applyFill="1" applyBorder="1" applyAlignment="1">
      <alignment horizontal="left"/>
    </xf>
    <xf numFmtId="164" fontId="3" fillId="11" borderId="10" xfId="0" applyNumberFormat="1" applyFont="1" applyFill="1" applyBorder="1"/>
    <xf numFmtId="164" fontId="3" fillId="11" borderId="2" xfId="0" applyNumberFormat="1" applyFont="1" applyFill="1" applyBorder="1"/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8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3" fillId="11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 wrapText="1"/>
    </xf>
    <xf numFmtId="49" fontId="18" fillId="14" borderId="8" xfId="0" applyNumberFormat="1" applyFont="1" applyFill="1" applyBorder="1" applyAlignment="1">
      <alignment horizontal="left" vertical="top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0" borderId="8" xfId="1" applyFont="1" applyFill="1" applyBorder="1" applyAlignment="1">
      <alignment horizontal="center"/>
    </xf>
    <xf numFmtId="49" fontId="18" fillId="14" borderId="6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center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4" fontId="18" fillId="14" borderId="8" xfId="0" applyNumberFormat="1" applyFont="1" applyFill="1" applyBorder="1" applyAlignment="1">
      <alignment horizontal="right" vertical="top"/>
    </xf>
    <xf numFmtId="0" fontId="7" fillId="11" borderId="0" xfId="0" applyFont="1" applyFill="1"/>
    <xf numFmtId="44" fontId="7" fillId="11" borderId="5" xfId="2" applyFont="1" applyFill="1" applyBorder="1"/>
    <xf numFmtId="44" fontId="7" fillId="11" borderId="6" xfId="2" applyFont="1" applyFill="1" applyBorder="1"/>
    <xf numFmtId="164" fontId="3" fillId="11" borderId="7" xfId="0" applyNumberFormat="1" applyFont="1" applyFill="1" applyBorder="1"/>
    <xf numFmtId="4" fontId="18" fillId="14" borderId="7" xfId="0" applyNumberFormat="1" applyFont="1" applyFill="1" applyBorder="1" applyAlignment="1">
      <alignment horizontal="right" vertical="top"/>
    </xf>
    <xf numFmtId="164" fontId="3" fillId="11" borderId="14" xfId="0" applyNumberFormat="1" applyFont="1" applyFill="1" applyBorder="1"/>
    <xf numFmtId="49" fontId="19" fillId="14" borderId="8" xfId="0" applyNumberFormat="1" applyFont="1" applyFill="1" applyBorder="1" applyAlignment="1">
      <alignment horizontal="left" vertical="top"/>
    </xf>
    <xf numFmtId="49" fontId="20" fillId="14" borderId="8" xfId="0" applyNumberFormat="1" applyFont="1" applyFill="1" applyBorder="1" applyAlignment="1">
      <alignment horizontal="left" vertical="top"/>
    </xf>
    <xf numFmtId="49" fontId="19" fillId="14" borderId="10" xfId="0" applyNumberFormat="1" applyFont="1" applyFill="1" applyBorder="1" applyAlignment="1">
      <alignment horizontal="left" vertical="top"/>
    </xf>
    <xf numFmtId="0" fontId="21" fillId="11" borderId="0" xfId="0" applyFont="1" applyFill="1" applyBorder="1"/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12" borderId="12" xfId="0" applyNumberFormat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43" fontId="3" fillId="11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6" fillId="0" borderId="0" xfId="0" applyFont="1"/>
    <xf numFmtId="0" fontId="22" fillId="11" borderId="0" xfId="0" applyFont="1" applyFill="1" applyBorder="1"/>
    <xf numFmtId="0" fontId="7" fillId="11" borderId="0" xfId="0" applyFont="1" applyFill="1" applyBorder="1"/>
    <xf numFmtId="164" fontId="6" fillId="11" borderId="8" xfId="0" applyNumberFormat="1" applyFont="1" applyFill="1" applyBorder="1" applyAlignment="1">
      <alignment horizontal="center"/>
    </xf>
    <xf numFmtId="164" fontId="9" fillId="11" borderId="14" xfId="0" applyNumberFormat="1" applyFont="1" applyFill="1" applyBorder="1"/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3" fillId="11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6-18%20Ficuenc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HP_GTO_FICUENCA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900000</v>
          </cell>
        </row>
        <row r="28">
          <cell r="D28">
            <v>22110.97</v>
          </cell>
        </row>
        <row r="42">
          <cell r="I42">
            <v>7672.66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>
        <row r="56">
          <cell r="H56">
            <v>2033755.5499999998</v>
          </cell>
        </row>
      </sheetData>
      <sheetData sheetId="2">
        <row r="42">
          <cell r="H42">
            <v>597253.98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  <sheetDataSet>
      <sheetData sheetId="0">
        <row r="47">
          <cell r="H47">
            <v>1491617.96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1447732.57</v>
          </cell>
        </row>
        <row r="32">
          <cell r="D32">
            <v>65206.400000000001</v>
          </cell>
        </row>
        <row r="34">
          <cell r="D34">
            <v>10089.66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M346"/>
  <sheetViews>
    <sheetView showGridLines="0" tabSelected="1" topLeftCell="C1" zoomScale="85" zoomScaleNormal="85" workbookViewId="0">
      <selection activeCell="D13" sqref="D13"/>
    </sheetView>
  </sheetViews>
  <sheetFormatPr baseColWidth="10" defaultRowHeight="12.75"/>
  <cols>
    <col min="1" max="1" width="5.42578125" style="1" customWidth="1"/>
    <col min="2" max="2" width="55.42578125" style="1" customWidth="1"/>
    <col min="3" max="3" width="49.140625" style="1" customWidth="1"/>
    <col min="4" max="4" width="28.425781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8" ht="4.5" customHeight="1">
      <c r="A2" s="188"/>
      <c r="B2" s="188"/>
      <c r="C2" s="188"/>
      <c r="D2" s="188"/>
      <c r="E2" s="188"/>
      <c r="F2" s="188"/>
      <c r="G2" s="188"/>
    </row>
    <row r="3" spans="1:8" ht="15" customHeight="1">
      <c r="A3" s="187" t="s">
        <v>202</v>
      </c>
      <c r="B3" s="187"/>
      <c r="C3" s="187"/>
      <c r="D3" s="187"/>
      <c r="E3" s="187"/>
      <c r="F3" s="187"/>
      <c r="G3" s="187"/>
    </row>
    <row r="4" spans="1:8" ht="24" customHeight="1">
      <c r="A4" s="187" t="s">
        <v>201</v>
      </c>
      <c r="B4" s="187"/>
      <c r="C4" s="187"/>
      <c r="D4" s="187"/>
      <c r="E4" s="187"/>
      <c r="F4" s="187"/>
      <c r="G4" s="187"/>
    </row>
    <row r="5" spans="1:8">
      <c r="B5" s="186"/>
      <c r="C5" s="170"/>
      <c r="D5" s="175"/>
      <c r="E5" s="175"/>
      <c r="F5" s="175"/>
    </row>
    <row r="7" spans="1:8">
      <c r="B7" s="185" t="s">
        <v>200</v>
      </c>
      <c r="C7" s="184" t="s">
        <v>199</v>
      </c>
      <c r="D7" s="180"/>
      <c r="E7" s="7"/>
      <c r="F7" s="7"/>
      <c r="H7" s="7"/>
    </row>
    <row r="8" spans="1:8">
      <c r="H8" s="7"/>
    </row>
    <row r="9" spans="1:8" ht="15">
      <c r="A9" s="183" t="s">
        <v>198</v>
      </c>
      <c r="B9" s="183"/>
      <c r="C9" s="183"/>
      <c r="D9" s="183"/>
      <c r="E9" s="183"/>
      <c r="F9" s="183"/>
      <c r="G9" s="183"/>
    </row>
    <row r="10" spans="1:8">
      <c r="B10" s="182"/>
      <c r="C10" s="181"/>
      <c r="D10" s="180"/>
      <c r="E10" s="7"/>
      <c r="F10" s="179"/>
    </row>
    <row r="11" spans="1:8">
      <c r="B11" s="71" t="s">
        <v>197</v>
      </c>
      <c r="C11" s="178"/>
      <c r="D11" s="175"/>
      <c r="E11" s="175"/>
      <c r="F11" s="175"/>
    </row>
    <row r="12" spans="1:8">
      <c r="B12" s="177"/>
      <c r="C12" s="170"/>
      <c r="D12" s="175"/>
      <c r="E12" s="175"/>
      <c r="F12" s="175"/>
    </row>
    <row r="13" spans="1:8">
      <c r="B13" s="176" t="s">
        <v>196</v>
      </c>
      <c r="C13" s="170"/>
      <c r="D13" s="175"/>
      <c r="E13" s="175"/>
      <c r="F13" s="175"/>
    </row>
    <row r="14" spans="1:8">
      <c r="C14" s="170"/>
    </row>
    <row r="15" spans="1:8">
      <c r="B15" s="158" t="s">
        <v>195</v>
      </c>
      <c r="C15" s="7"/>
      <c r="D15" s="7"/>
      <c r="E15" s="7"/>
    </row>
    <row r="16" spans="1:8">
      <c r="B16" s="172"/>
      <c r="C16" s="7"/>
      <c r="D16" s="7"/>
      <c r="E16" s="7"/>
    </row>
    <row r="17" spans="2:5" ht="20.25" customHeight="1">
      <c r="B17" s="145" t="s">
        <v>194</v>
      </c>
      <c r="C17" s="12" t="s">
        <v>106</v>
      </c>
      <c r="D17" s="12" t="s">
        <v>78</v>
      </c>
      <c r="E17" s="12" t="s">
        <v>193</v>
      </c>
    </row>
    <row r="18" spans="2:5">
      <c r="B18" s="21" t="s">
        <v>192</v>
      </c>
      <c r="C18" s="80"/>
      <c r="D18" s="80">
        <v>0</v>
      </c>
      <c r="E18" s="80">
        <v>0</v>
      </c>
    </row>
    <row r="19" spans="2:5">
      <c r="B19" s="118" t="s">
        <v>191</v>
      </c>
      <c r="C19" s="154">
        <v>1447724.77</v>
      </c>
      <c r="D19" s="173" t="s">
        <v>189</v>
      </c>
      <c r="E19" s="76">
        <v>0</v>
      </c>
    </row>
    <row r="20" spans="2:5">
      <c r="B20" s="118" t="s">
        <v>190</v>
      </c>
      <c r="C20" s="174">
        <v>0</v>
      </c>
      <c r="D20" s="173" t="s">
        <v>189</v>
      </c>
      <c r="E20" s="76">
        <v>0</v>
      </c>
    </row>
    <row r="21" spans="2:5">
      <c r="B21" s="118"/>
      <c r="C21" s="154"/>
      <c r="D21" s="76">
        <v>0</v>
      </c>
      <c r="E21" s="76">
        <v>0</v>
      </c>
    </row>
    <row r="22" spans="2:5">
      <c r="B22" s="15" t="s">
        <v>188</v>
      </c>
      <c r="C22" s="74"/>
      <c r="D22" s="74">
        <v>0</v>
      </c>
      <c r="E22" s="74">
        <v>0</v>
      </c>
    </row>
    <row r="23" spans="2:5">
      <c r="B23" s="172"/>
      <c r="C23" s="100">
        <f>SUM(C19:C22)</f>
        <v>1447724.77</v>
      </c>
      <c r="D23" s="12"/>
      <c r="E23" s="12">
        <f>SUM(E18:E22)</f>
        <v>0</v>
      </c>
    </row>
    <row r="24" spans="2:5">
      <c r="B24" s="172"/>
      <c r="C24" s="7"/>
      <c r="D24" s="7"/>
      <c r="E24" s="7"/>
    </row>
    <row r="25" spans="2:5">
      <c r="B25" s="172"/>
      <c r="C25" s="7"/>
      <c r="D25" s="7"/>
      <c r="E25" s="7"/>
    </row>
    <row r="26" spans="2:5">
      <c r="B26" s="172"/>
      <c r="C26" s="7"/>
      <c r="D26" s="7"/>
      <c r="E26" s="7"/>
    </row>
    <row r="27" spans="2:5">
      <c r="B27" s="158" t="s">
        <v>187</v>
      </c>
      <c r="C27" s="171"/>
      <c r="D27" s="7"/>
      <c r="E27" s="7"/>
    </row>
    <row r="30" spans="2:5">
      <c r="B30" s="145" t="s">
        <v>186</v>
      </c>
      <c r="C30" s="12" t="s">
        <v>106</v>
      </c>
      <c r="D30" s="12" t="s">
        <v>185</v>
      </c>
      <c r="E30" s="12" t="s">
        <v>184</v>
      </c>
    </row>
    <row r="31" spans="2:5">
      <c r="B31" s="18" t="s">
        <v>183</v>
      </c>
      <c r="C31" s="84"/>
      <c r="D31" s="84">
        <v>0</v>
      </c>
      <c r="E31" s="84"/>
    </row>
    <row r="32" spans="2:5">
      <c r="B32" s="18"/>
      <c r="C32" s="84"/>
      <c r="D32" s="84"/>
      <c r="E32" s="84"/>
    </row>
    <row r="33" spans="2:6">
      <c r="B33" s="18" t="s">
        <v>182</v>
      </c>
      <c r="C33" s="17" t="s">
        <v>5</v>
      </c>
      <c r="D33" s="84"/>
      <c r="E33" s="84"/>
    </row>
    <row r="34" spans="2:6">
      <c r="B34" s="18"/>
      <c r="C34" s="84"/>
      <c r="D34" s="84"/>
      <c r="E34" s="84"/>
    </row>
    <row r="35" spans="2:6">
      <c r="B35" s="15"/>
      <c r="C35" s="102"/>
      <c r="D35" s="102"/>
      <c r="E35" s="102"/>
    </row>
    <row r="36" spans="2:6">
      <c r="B36" s="170"/>
      <c r="C36" s="12">
        <v>0</v>
      </c>
      <c r="D36" s="12">
        <v>0</v>
      </c>
      <c r="E36" s="12">
        <v>0</v>
      </c>
    </row>
    <row r="39" spans="2:6" ht="14.25" customHeight="1"/>
    <row r="40" spans="2:6" ht="23.25" customHeight="1">
      <c r="B40" s="145" t="s">
        <v>181</v>
      </c>
      <c r="C40" s="12" t="s">
        <v>106</v>
      </c>
      <c r="D40" s="12" t="s">
        <v>149</v>
      </c>
      <c r="E40" s="12" t="s">
        <v>148</v>
      </c>
      <c r="F40" s="12" t="s">
        <v>147</v>
      </c>
    </row>
    <row r="41" spans="2:6" ht="14.25" customHeight="1">
      <c r="B41" s="18" t="s">
        <v>180</v>
      </c>
      <c r="C41" s="84"/>
      <c r="D41" s="84"/>
      <c r="E41" s="84"/>
      <c r="F41" s="84"/>
    </row>
    <row r="42" spans="2:6" ht="14.25" customHeight="1">
      <c r="B42" s="18"/>
      <c r="C42" s="169">
        <v>0</v>
      </c>
      <c r="D42" s="84"/>
      <c r="E42" s="84"/>
      <c r="F42" s="116" t="s">
        <v>179</v>
      </c>
    </row>
    <row r="43" spans="2:6" ht="14.25" customHeight="1">
      <c r="B43" s="18" t="s">
        <v>178</v>
      </c>
      <c r="C43" s="17" t="s">
        <v>5</v>
      </c>
      <c r="D43" s="84"/>
      <c r="E43" s="84"/>
      <c r="F43" s="84"/>
    </row>
    <row r="44" spans="2:6" ht="14.25" customHeight="1">
      <c r="B44" s="15"/>
      <c r="C44" s="168"/>
      <c r="D44" s="102"/>
      <c r="E44" s="102"/>
      <c r="F44" s="102"/>
    </row>
    <row r="45" spans="2:6" ht="14.25" customHeight="1">
      <c r="C45" s="93">
        <f>SUM(C40:C44)</f>
        <v>0</v>
      </c>
      <c r="D45" s="12">
        <f>SUM(D40:D44)</f>
        <v>0</v>
      </c>
      <c r="E45" s="12">
        <f>SUM(E40:E44)</f>
        <v>0</v>
      </c>
      <c r="F45" s="12">
        <f>SUM(F40:F44)</f>
        <v>0</v>
      </c>
    </row>
    <row r="46" spans="2:6" ht="14.25" customHeight="1"/>
    <row r="47" spans="2:6" ht="14.25" customHeight="1"/>
    <row r="48" spans="2:6" ht="14.25" customHeight="1">
      <c r="B48" s="158" t="s">
        <v>177</v>
      </c>
    </row>
    <row r="49" spans="2:7" ht="14.25" customHeight="1">
      <c r="B49" s="149"/>
    </row>
    <row r="50" spans="2:7" ht="24" customHeight="1">
      <c r="B50" s="145" t="s">
        <v>176</v>
      </c>
      <c r="C50" s="12" t="s">
        <v>106</v>
      </c>
      <c r="D50" s="12" t="s">
        <v>175</v>
      </c>
    </row>
    <row r="51" spans="2:7" ht="14.25" customHeight="1">
      <c r="B51" s="21" t="s">
        <v>174</v>
      </c>
      <c r="C51" s="80"/>
      <c r="D51" s="80">
        <v>0</v>
      </c>
    </row>
    <row r="52" spans="2:7" ht="14.25" customHeight="1">
      <c r="B52" s="18"/>
      <c r="C52" s="17" t="s">
        <v>5</v>
      </c>
      <c r="D52" s="76">
        <v>0</v>
      </c>
    </row>
    <row r="53" spans="2:7" ht="14.25" customHeight="1">
      <c r="B53" s="18" t="s">
        <v>173</v>
      </c>
      <c r="C53" s="76"/>
      <c r="D53" s="76"/>
    </row>
    <row r="54" spans="2:7" ht="14.25" customHeight="1">
      <c r="B54" s="15"/>
      <c r="C54" s="74"/>
      <c r="D54" s="74">
        <v>0</v>
      </c>
    </row>
    <row r="55" spans="2:7" ht="14.25" customHeight="1">
      <c r="B55" s="160"/>
      <c r="C55" s="12">
        <f>SUM(C50:C54)</f>
        <v>0</v>
      </c>
      <c r="D55" s="12"/>
    </row>
    <row r="56" spans="2:7" ht="14.25" customHeight="1">
      <c r="B56" s="160"/>
      <c r="C56" s="73"/>
      <c r="D56" s="73"/>
    </row>
    <row r="57" spans="2:7" ht="9.75" customHeight="1">
      <c r="B57" s="160"/>
      <c r="C57" s="73"/>
      <c r="D57" s="73"/>
    </row>
    <row r="58" spans="2:7" ht="14.25" customHeight="1">
      <c r="B58" s="158" t="s">
        <v>172</v>
      </c>
    </row>
    <row r="59" spans="2:7" ht="14.25" customHeight="1">
      <c r="B59" s="149"/>
    </row>
    <row r="60" spans="2:7" ht="27.75" customHeight="1">
      <c r="B60" s="145" t="s">
        <v>171</v>
      </c>
      <c r="C60" s="12" t="s">
        <v>106</v>
      </c>
      <c r="D60" s="12" t="s">
        <v>78</v>
      </c>
      <c r="E60" s="12" t="s">
        <v>112</v>
      </c>
      <c r="F60" s="167" t="s">
        <v>170</v>
      </c>
      <c r="G60" s="12" t="s">
        <v>169</v>
      </c>
    </row>
    <row r="61" spans="2:7" ht="14.25" customHeight="1">
      <c r="B61" s="166" t="s">
        <v>168</v>
      </c>
      <c r="C61" s="73"/>
      <c r="D61" s="73">
        <v>0</v>
      </c>
      <c r="E61" s="73">
        <v>0</v>
      </c>
      <c r="F61" s="73">
        <v>0</v>
      </c>
      <c r="G61" s="16">
        <v>0</v>
      </c>
    </row>
    <row r="62" spans="2:7" ht="14.25" customHeight="1">
      <c r="B62" s="166"/>
      <c r="C62" s="17" t="s">
        <v>5</v>
      </c>
      <c r="D62" s="73">
        <v>0</v>
      </c>
      <c r="E62" s="73">
        <v>0</v>
      </c>
      <c r="F62" s="73">
        <v>0</v>
      </c>
      <c r="G62" s="16">
        <v>0</v>
      </c>
    </row>
    <row r="63" spans="2:7" ht="14.25" customHeight="1">
      <c r="B63" s="166"/>
      <c r="C63" s="73"/>
      <c r="D63" s="73">
        <v>0</v>
      </c>
      <c r="E63" s="73">
        <v>0</v>
      </c>
      <c r="F63" s="73">
        <v>0</v>
      </c>
      <c r="G63" s="16">
        <v>0</v>
      </c>
    </row>
    <row r="64" spans="2:7" ht="14.25" customHeight="1">
      <c r="B64" s="165"/>
      <c r="C64" s="164"/>
      <c r="D64" s="164">
        <v>0</v>
      </c>
      <c r="E64" s="164">
        <v>0</v>
      </c>
      <c r="F64" s="164">
        <v>0</v>
      </c>
      <c r="G64" s="75">
        <v>0</v>
      </c>
    </row>
    <row r="65" spans="2:7" ht="15" customHeight="1">
      <c r="B65" s="160"/>
      <c r="C65" s="12">
        <f>SUM(C60:C64)</f>
        <v>0</v>
      </c>
      <c r="D65" s="163">
        <v>0</v>
      </c>
      <c r="E65" s="162">
        <v>0</v>
      </c>
      <c r="F65" s="162">
        <v>0</v>
      </c>
      <c r="G65" s="161">
        <v>0</v>
      </c>
    </row>
    <row r="66" spans="2:7">
      <c r="B66" s="160"/>
      <c r="C66" s="159"/>
      <c r="D66" s="159"/>
      <c r="E66" s="159"/>
      <c r="F66" s="159"/>
      <c r="G66" s="159"/>
    </row>
    <row r="67" spans="2:7">
      <c r="B67" s="160"/>
      <c r="C67" s="159"/>
      <c r="D67" s="159"/>
      <c r="E67" s="159"/>
      <c r="F67" s="159"/>
      <c r="G67" s="159"/>
    </row>
    <row r="68" spans="2:7">
      <c r="B68" s="160"/>
      <c r="C68" s="159"/>
      <c r="D68" s="159"/>
      <c r="E68" s="159"/>
      <c r="F68" s="159"/>
      <c r="G68" s="159"/>
    </row>
    <row r="69" spans="2:7" ht="26.25" customHeight="1">
      <c r="B69" s="145" t="s">
        <v>167</v>
      </c>
      <c r="C69" s="12" t="s">
        <v>106</v>
      </c>
      <c r="D69" s="12" t="s">
        <v>78</v>
      </c>
      <c r="E69" s="12" t="s">
        <v>166</v>
      </c>
      <c r="F69" s="159"/>
      <c r="G69" s="159"/>
    </row>
    <row r="70" spans="2:7">
      <c r="B70" s="21" t="s">
        <v>165</v>
      </c>
      <c r="C70" s="17" t="s">
        <v>5</v>
      </c>
      <c r="D70" s="76">
        <v>0</v>
      </c>
      <c r="E70" s="76">
        <v>0</v>
      </c>
      <c r="F70" s="159"/>
      <c r="G70" s="159"/>
    </row>
    <row r="71" spans="2:7">
      <c r="B71" s="15"/>
      <c r="C71" s="16"/>
      <c r="D71" s="76">
        <v>0</v>
      </c>
      <c r="E71" s="76">
        <v>0</v>
      </c>
      <c r="F71" s="159"/>
      <c r="G71" s="159"/>
    </row>
    <row r="72" spans="2:7" ht="16.5" customHeight="1">
      <c r="B72" s="160"/>
      <c r="C72" s="12">
        <f>SUM(C70:C71)</f>
        <v>0</v>
      </c>
      <c r="D72" s="99"/>
      <c r="E72" s="97"/>
      <c r="F72" s="159"/>
      <c r="G72" s="159"/>
    </row>
    <row r="73" spans="2:7">
      <c r="B73" s="160"/>
      <c r="C73" s="159"/>
      <c r="D73" s="159"/>
      <c r="E73" s="159"/>
      <c r="F73" s="159"/>
      <c r="G73" s="159"/>
    </row>
    <row r="74" spans="2:7">
      <c r="B74" s="158" t="s">
        <v>164</v>
      </c>
    </row>
    <row r="76" spans="2:7">
      <c r="B76" s="149"/>
    </row>
    <row r="77" spans="2:7">
      <c r="B77" s="145" t="s">
        <v>163</v>
      </c>
      <c r="C77" s="12"/>
      <c r="D77" s="12" t="s">
        <v>9</v>
      </c>
      <c r="E77" s="12" t="s">
        <v>8</v>
      </c>
      <c r="F77" s="12" t="s">
        <v>7</v>
      </c>
      <c r="G77" s="12" t="s">
        <v>158</v>
      </c>
    </row>
    <row r="78" spans="2:7">
      <c r="B78" s="157" t="s">
        <v>162</v>
      </c>
      <c r="C78" s="156"/>
      <c r="D78" s="148"/>
      <c r="E78" s="153" t="s">
        <v>161</v>
      </c>
      <c r="F78" s="152">
        <v>0</v>
      </c>
      <c r="G78" s="84">
        <v>0</v>
      </c>
    </row>
    <row r="79" spans="2:7">
      <c r="B79" s="155"/>
      <c r="C79" s="156"/>
      <c r="D79" s="148"/>
      <c r="E79" s="153"/>
      <c r="F79" s="152"/>
      <c r="G79" s="84"/>
    </row>
    <row r="80" spans="2:7">
      <c r="B80" s="155" t="s">
        <v>61</v>
      </c>
      <c r="C80" s="154"/>
      <c r="D80" s="148">
        <v>48340</v>
      </c>
      <c r="E80" s="153">
        <f>+[4]ESF!D32</f>
        <v>65206.400000000001</v>
      </c>
      <c r="F80" s="102">
        <f>+E80-D80</f>
        <v>16866.400000000001</v>
      </c>
      <c r="G80" s="84"/>
    </row>
    <row r="81" spans="2:7">
      <c r="B81" s="78"/>
      <c r="C81" s="133"/>
      <c r="D81" s="84"/>
      <c r="E81" s="152"/>
      <c r="F81" s="152">
        <f>+E81-D81</f>
        <v>0</v>
      </c>
      <c r="G81" s="84">
        <v>0</v>
      </c>
    </row>
    <row r="82" spans="2:7">
      <c r="B82" s="15"/>
      <c r="C82" s="150" t="s">
        <v>160</v>
      </c>
      <c r="D82" s="151">
        <f>SUM(D78:D81)</f>
        <v>48340</v>
      </c>
      <c r="E82" s="150">
        <f>SUM(E78:E81)</f>
        <v>65206.400000000001</v>
      </c>
      <c r="F82" s="102">
        <f>+E82-D82</f>
        <v>16866.400000000001</v>
      </c>
      <c r="G82" s="102">
        <v>0</v>
      </c>
    </row>
    <row r="83" spans="2:7">
      <c r="B83" s="149"/>
    </row>
    <row r="84" spans="2:7">
      <c r="B84" s="149"/>
    </row>
    <row r="86" spans="2:7" ht="21.75" customHeight="1">
      <c r="B86" s="145" t="s">
        <v>159</v>
      </c>
      <c r="C86" s="12" t="s">
        <v>9</v>
      </c>
      <c r="D86" s="12" t="s">
        <v>8</v>
      </c>
      <c r="E86" s="12" t="s">
        <v>7</v>
      </c>
      <c r="F86" s="12" t="s">
        <v>158</v>
      </c>
    </row>
    <row r="87" spans="2:7">
      <c r="B87" s="18" t="s">
        <v>157</v>
      </c>
      <c r="C87" s="76"/>
      <c r="D87" s="76"/>
      <c r="E87" s="76"/>
      <c r="F87" s="76"/>
    </row>
    <row r="88" spans="2:7">
      <c r="B88" s="78" t="s">
        <v>156</v>
      </c>
      <c r="C88" s="148">
        <v>2417</v>
      </c>
      <c r="D88" s="76">
        <f>+[4]ESF!D34</f>
        <v>10089.66</v>
      </c>
      <c r="E88" s="76">
        <f>+D88-C88</f>
        <v>7672.66</v>
      </c>
      <c r="F88" s="76" t="s">
        <v>155</v>
      </c>
    </row>
    <row r="89" spans="2:7" ht="15">
      <c r="B89" s="147"/>
      <c r="C89" s="74"/>
      <c r="D89" s="74"/>
      <c r="E89" s="74"/>
      <c r="F89" s="74"/>
    </row>
    <row r="90" spans="2:7" ht="16.5" customHeight="1">
      <c r="C90" s="93">
        <f>SUM(C87:C89)</f>
        <v>2417</v>
      </c>
      <c r="D90" s="93">
        <f>SUM(D87:D89)</f>
        <v>10089.66</v>
      </c>
      <c r="E90" s="105">
        <f>SUM(E87:E89)</f>
        <v>7672.66</v>
      </c>
      <c r="F90" s="146"/>
    </row>
    <row r="93" spans="2:7" ht="27" customHeight="1">
      <c r="B93" s="145" t="s">
        <v>154</v>
      </c>
      <c r="C93" s="12" t="s">
        <v>106</v>
      </c>
    </row>
    <row r="94" spans="2:7">
      <c r="B94" s="21" t="s">
        <v>153</v>
      </c>
      <c r="C94" s="80"/>
    </row>
    <row r="95" spans="2:7">
      <c r="B95" s="18"/>
      <c r="C95" s="17" t="s">
        <v>5</v>
      </c>
    </row>
    <row r="96" spans="2:7">
      <c r="B96" s="15"/>
      <c r="C96" s="74"/>
    </row>
    <row r="97" spans="2:6" ht="15" customHeight="1">
      <c r="C97" s="12">
        <f>SUM(C95:C96)</f>
        <v>0</v>
      </c>
    </row>
    <row r="98" spans="2:6" ht="15">
      <c r="B98"/>
    </row>
    <row r="100" spans="2:6" ht="22.5" customHeight="1">
      <c r="B100" s="24" t="s">
        <v>152</v>
      </c>
      <c r="C100" s="23" t="s">
        <v>106</v>
      </c>
      <c r="D100" s="144" t="s">
        <v>134</v>
      </c>
    </row>
    <row r="101" spans="2:6">
      <c r="B101" s="143"/>
      <c r="C101" s="142"/>
      <c r="D101" s="141"/>
    </row>
    <row r="102" spans="2:6">
      <c r="B102" s="140"/>
      <c r="C102" s="139"/>
      <c r="D102" s="138"/>
    </row>
    <row r="103" spans="2:6">
      <c r="B103" s="137"/>
      <c r="C103" s="17" t="s">
        <v>5</v>
      </c>
      <c r="D103" s="136"/>
    </row>
    <row r="104" spans="2:6">
      <c r="B104" s="137"/>
      <c r="C104" s="136"/>
      <c r="D104" s="136"/>
    </row>
    <row r="105" spans="2:6">
      <c r="B105" s="135"/>
      <c r="C105" s="134"/>
      <c r="D105" s="134"/>
    </row>
    <row r="106" spans="2:6" ht="14.25" customHeight="1">
      <c r="C106" s="12">
        <f>SUM(C104:C105)</f>
        <v>0</v>
      </c>
      <c r="D106" s="12"/>
    </row>
    <row r="109" spans="2:6">
      <c r="B109" s="71" t="s">
        <v>151</v>
      </c>
    </row>
    <row r="111" spans="2:6" ht="20.25" customHeight="1">
      <c r="B111" s="24" t="s">
        <v>150</v>
      </c>
      <c r="C111" s="81" t="s">
        <v>106</v>
      </c>
      <c r="D111" s="12" t="s">
        <v>149</v>
      </c>
      <c r="E111" s="12" t="s">
        <v>148</v>
      </c>
      <c r="F111" s="12" t="s">
        <v>147</v>
      </c>
    </row>
    <row r="112" spans="2:6">
      <c r="B112" s="21" t="s">
        <v>146</v>
      </c>
      <c r="C112" s="133"/>
      <c r="D112" s="110"/>
      <c r="E112" s="110"/>
      <c r="F112" s="110"/>
    </row>
    <row r="113" spans="2:6">
      <c r="B113" s="18"/>
      <c r="C113" s="133"/>
      <c r="D113" s="84"/>
      <c r="E113" s="84"/>
      <c r="F113" s="84"/>
    </row>
    <row r="114" spans="2:6">
      <c r="B114" s="18" t="s">
        <v>145</v>
      </c>
      <c r="C114" s="132">
        <v>10071.75</v>
      </c>
      <c r="D114" s="116" t="s">
        <v>140</v>
      </c>
      <c r="E114" s="84"/>
      <c r="F114" s="84"/>
    </row>
    <row r="115" spans="2:6">
      <c r="B115" s="18" t="s">
        <v>144</v>
      </c>
      <c r="C115" s="132">
        <v>-0.04</v>
      </c>
      <c r="D115" s="116"/>
      <c r="E115" s="84"/>
      <c r="F115" s="84"/>
    </row>
    <row r="116" spans="2:6">
      <c r="B116" s="18" t="s">
        <v>143</v>
      </c>
      <c r="C116" s="132">
        <v>-0.96</v>
      </c>
      <c r="D116" s="116"/>
      <c r="E116" s="84"/>
      <c r="F116" s="84"/>
    </row>
    <row r="117" spans="2:6">
      <c r="B117" s="18" t="s">
        <v>142</v>
      </c>
      <c r="C117" s="132">
        <v>-0.22</v>
      </c>
      <c r="D117" s="116"/>
      <c r="E117" s="84"/>
      <c r="F117" s="84"/>
    </row>
    <row r="118" spans="2:6">
      <c r="B118" s="18" t="s">
        <v>141</v>
      </c>
      <c r="C118" s="130">
        <v>1160.82</v>
      </c>
      <c r="D118" s="116" t="s">
        <v>140</v>
      </c>
      <c r="E118" s="84"/>
      <c r="F118" s="84"/>
    </row>
    <row r="119" spans="2:6">
      <c r="B119" s="78"/>
      <c r="C119" s="130"/>
      <c r="D119" s="116"/>
      <c r="E119" s="84"/>
      <c r="F119" s="84"/>
    </row>
    <row r="120" spans="2:6">
      <c r="B120" s="78"/>
      <c r="C120" s="130"/>
      <c r="D120" s="116"/>
      <c r="E120" s="84"/>
      <c r="F120" s="84"/>
    </row>
    <row r="121" spans="2:6">
      <c r="B121" s="131"/>
      <c r="C121" s="130"/>
      <c r="D121" s="102"/>
      <c r="E121" s="102"/>
      <c r="F121" s="102"/>
    </row>
    <row r="122" spans="2:6" ht="16.5" customHeight="1">
      <c r="C122" s="93">
        <f>SUM(C114:C121)</f>
        <v>11231.35</v>
      </c>
      <c r="D122" s="12">
        <f>SUM(D121:D121)</f>
        <v>0</v>
      </c>
      <c r="E122" s="12">
        <f>SUM(E121:E121)</f>
        <v>0</v>
      </c>
      <c r="F122" s="12">
        <f>SUM(F121:F121)</f>
        <v>0</v>
      </c>
    </row>
    <row r="126" spans="2:6" ht="20.25" customHeight="1">
      <c r="B126" s="24" t="s">
        <v>139</v>
      </c>
      <c r="C126" s="23" t="s">
        <v>106</v>
      </c>
      <c r="D126" s="12" t="s">
        <v>74</v>
      </c>
      <c r="E126" s="12" t="s">
        <v>134</v>
      </c>
    </row>
    <row r="127" spans="2:6">
      <c r="B127" s="89" t="s">
        <v>138</v>
      </c>
      <c r="C127" s="129"/>
      <c r="D127" s="128"/>
      <c r="E127" s="127"/>
    </row>
    <row r="128" spans="2:6">
      <c r="B128" s="126"/>
      <c r="C128" s="17" t="s">
        <v>5</v>
      </c>
      <c r="D128" s="125"/>
      <c r="E128" s="124"/>
    </row>
    <row r="129" spans="2:5">
      <c r="B129" s="123"/>
      <c r="C129" s="122"/>
      <c r="D129" s="121"/>
      <c r="E129" s="120"/>
    </row>
    <row r="130" spans="2:5" ht="16.5" customHeight="1">
      <c r="C130" s="12">
        <f>SUM(C128:C129)</f>
        <v>0</v>
      </c>
      <c r="D130" s="113"/>
      <c r="E130" s="112"/>
    </row>
    <row r="133" spans="2:5" ht="27.75" customHeight="1">
      <c r="B133" s="24" t="s">
        <v>137</v>
      </c>
      <c r="C133" s="23" t="s">
        <v>106</v>
      </c>
      <c r="D133" s="12" t="s">
        <v>74</v>
      </c>
      <c r="E133" s="12" t="s">
        <v>134</v>
      </c>
    </row>
    <row r="134" spans="2:5">
      <c r="B134" s="89" t="s">
        <v>136</v>
      </c>
      <c r="C134" s="129"/>
      <c r="D134" s="128"/>
      <c r="E134" s="127"/>
    </row>
    <row r="135" spans="2:5">
      <c r="B135" s="126"/>
      <c r="C135" s="17" t="s">
        <v>5</v>
      </c>
      <c r="D135" s="125"/>
      <c r="E135" s="124"/>
    </row>
    <row r="136" spans="2:5">
      <c r="B136" s="123"/>
      <c r="C136" s="122"/>
      <c r="D136" s="121"/>
      <c r="E136" s="120"/>
    </row>
    <row r="137" spans="2:5" ht="15" customHeight="1">
      <c r="C137" s="12">
        <f>SUM(C135:C136)</f>
        <v>0</v>
      </c>
      <c r="D137" s="113"/>
      <c r="E137" s="112"/>
    </row>
    <row r="138" spans="2:5" ht="15">
      <c r="B138"/>
    </row>
    <row r="140" spans="2:5" ht="24" customHeight="1">
      <c r="B140" s="24" t="s">
        <v>135</v>
      </c>
      <c r="C140" s="23" t="s">
        <v>106</v>
      </c>
      <c r="D140" s="12" t="s">
        <v>74</v>
      </c>
      <c r="E140" s="12" t="s">
        <v>134</v>
      </c>
    </row>
    <row r="141" spans="2:5">
      <c r="B141" s="89" t="s">
        <v>133</v>
      </c>
      <c r="C141" s="129"/>
      <c r="D141" s="128"/>
      <c r="E141" s="127"/>
    </row>
    <row r="142" spans="2:5">
      <c r="B142" s="126"/>
      <c r="C142" s="17" t="s">
        <v>5</v>
      </c>
      <c r="D142" s="125"/>
      <c r="E142" s="124"/>
    </row>
    <row r="143" spans="2:5">
      <c r="B143" s="123"/>
      <c r="C143" s="122"/>
      <c r="D143" s="121"/>
      <c r="E143" s="120"/>
    </row>
    <row r="144" spans="2:5" ht="16.5" customHeight="1">
      <c r="C144" s="12">
        <f>SUM(C142:C143)</f>
        <v>0</v>
      </c>
      <c r="D144" s="113"/>
      <c r="E144" s="112"/>
    </row>
    <row r="147" spans="2:5" ht="24" customHeight="1">
      <c r="B147" s="24" t="s">
        <v>132</v>
      </c>
      <c r="C147" s="23" t="s">
        <v>106</v>
      </c>
      <c r="D147" s="22" t="s">
        <v>74</v>
      </c>
      <c r="E147" s="22" t="s">
        <v>112</v>
      </c>
    </row>
    <row r="148" spans="2:5">
      <c r="B148" s="89" t="s">
        <v>131</v>
      </c>
      <c r="C148" s="80"/>
      <c r="D148" s="80">
        <v>0</v>
      </c>
      <c r="E148" s="80">
        <v>0</v>
      </c>
    </row>
    <row r="149" spans="2:5">
      <c r="B149" s="18"/>
      <c r="C149" s="17" t="s">
        <v>5</v>
      </c>
      <c r="D149" s="76">
        <v>0</v>
      </c>
      <c r="E149" s="76">
        <v>0</v>
      </c>
    </row>
    <row r="150" spans="2:5">
      <c r="B150" s="15"/>
      <c r="C150" s="119"/>
      <c r="D150" s="119">
        <v>0</v>
      </c>
      <c r="E150" s="119">
        <v>0</v>
      </c>
    </row>
    <row r="151" spans="2:5" ht="18.75" customHeight="1">
      <c r="C151" s="12">
        <f>SUM(C149:C150)</f>
        <v>0</v>
      </c>
      <c r="D151" s="113"/>
      <c r="E151" s="112"/>
    </row>
    <row r="154" spans="2:5">
      <c r="B154" s="71" t="s">
        <v>130</v>
      </c>
    </row>
    <row r="155" spans="2:5">
      <c r="B155" s="71"/>
    </row>
    <row r="156" spans="2:5">
      <c r="B156" s="71" t="s">
        <v>129</v>
      </c>
    </row>
    <row r="158" spans="2:5" ht="24" customHeight="1">
      <c r="B158" s="82" t="s">
        <v>128</v>
      </c>
      <c r="C158" s="81" t="s">
        <v>106</v>
      </c>
      <c r="D158" s="12" t="s">
        <v>113</v>
      </c>
      <c r="E158" s="12" t="s">
        <v>112</v>
      </c>
    </row>
    <row r="159" spans="2:5">
      <c r="B159" s="21" t="s">
        <v>127</v>
      </c>
      <c r="C159" s="110"/>
      <c r="D159" s="110"/>
      <c r="E159" s="110"/>
    </row>
    <row r="160" spans="2:5">
      <c r="B160" s="118" t="s">
        <v>126</v>
      </c>
      <c r="C160" s="84">
        <v>100000</v>
      </c>
      <c r="D160" s="84" t="s">
        <v>125</v>
      </c>
      <c r="E160" s="84"/>
    </row>
    <row r="161" spans="2:5">
      <c r="B161" s="118" t="s">
        <v>124</v>
      </c>
      <c r="C161" s="84">
        <v>0</v>
      </c>
      <c r="D161" s="84" t="s">
        <v>123</v>
      </c>
      <c r="E161" s="84"/>
    </row>
    <row r="162" spans="2:5">
      <c r="B162" s="118" t="s">
        <v>122</v>
      </c>
      <c r="C162" s="84">
        <v>500000</v>
      </c>
      <c r="D162" s="84" t="s">
        <v>121</v>
      </c>
      <c r="E162" s="84"/>
    </row>
    <row r="163" spans="2:5">
      <c r="B163" s="118" t="s">
        <v>120</v>
      </c>
      <c r="C163" s="84">
        <v>300000</v>
      </c>
      <c r="D163" s="84" t="s">
        <v>119</v>
      </c>
      <c r="E163" s="84"/>
    </row>
    <row r="164" spans="2:5">
      <c r="B164" s="118" t="s">
        <v>118</v>
      </c>
      <c r="C164" s="84">
        <v>0</v>
      </c>
      <c r="D164" s="84" t="s">
        <v>117</v>
      </c>
      <c r="E164" s="84"/>
    </row>
    <row r="165" spans="2:5">
      <c r="B165" s="118" t="s">
        <v>116</v>
      </c>
      <c r="C165" s="84">
        <v>0</v>
      </c>
      <c r="D165" s="84" t="s">
        <v>115</v>
      </c>
      <c r="E165" s="84"/>
    </row>
    <row r="166" spans="2:5">
      <c r="B166" s="117"/>
      <c r="C166" s="84"/>
      <c r="D166" s="116"/>
      <c r="E166" s="84"/>
    </row>
    <row r="167" spans="2:5">
      <c r="B167" s="15"/>
      <c r="C167" s="102"/>
      <c r="D167" s="102"/>
      <c r="E167" s="102"/>
    </row>
    <row r="168" spans="2:5" ht="15.75" customHeight="1">
      <c r="C168" s="100">
        <f>SUM(C160:C167)</f>
        <v>900000</v>
      </c>
      <c r="D168" s="113"/>
      <c r="E168" s="112"/>
    </row>
    <row r="171" spans="2:5" ht="24.75" customHeight="1">
      <c r="B171" s="82" t="s">
        <v>114</v>
      </c>
      <c r="C171" s="81" t="s">
        <v>106</v>
      </c>
      <c r="D171" s="12" t="s">
        <v>113</v>
      </c>
      <c r="E171" s="12" t="s">
        <v>112</v>
      </c>
    </row>
    <row r="172" spans="2:5" ht="25.5">
      <c r="B172" s="115" t="s">
        <v>111</v>
      </c>
      <c r="C172" s="110"/>
      <c r="D172" s="110"/>
      <c r="E172" s="110"/>
    </row>
    <row r="173" spans="2:5">
      <c r="B173" s="114" t="s">
        <v>110</v>
      </c>
      <c r="C173" s="84">
        <f>+[1]EA!D28</f>
        <v>22110.97</v>
      </c>
      <c r="D173" s="84"/>
      <c r="E173" s="84" t="s">
        <v>109</v>
      </c>
    </row>
    <row r="174" spans="2:5">
      <c r="B174" s="78"/>
      <c r="C174" s="84"/>
      <c r="D174" s="84"/>
      <c r="E174" s="84"/>
    </row>
    <row r="175" spans="2:5">
      <c r="B175" s="15"/>
      <c r="C175" s="102"/>
      <c r="D175" s="102"/>
      <c r="E175" s="102"/>
    </row>
    <row r="176" spans="2:5" ht="16.5" customHeight="1">
      <c r="C176" s="100">
        <f>SUM(C173:C175)</f>
        <v>22110.97</v>
      </c>
      <c r="D176" s="113"/>
      <c r="E176" s="112"/>
    </row>
    <row r="180" spans="2:5">
      <c r="B180" s="71" t="s">
        <v>108</v>
      </c>
    </row>
    <row r="182" spans="2:5" ht="26.25" customHeight="1">
      <c r="B182" s="82" t="s">
        <v>107</v>
      </c>
      <c r="C182" s="81" t="s">
        <v>106</v>
      </c>
      <c r="D182" s="12" t="s">
        <v>105</v>
      </c>
      <c r="E182" s="12" t="s">
        <v>104</v>
      </c>
    </row>
    <row r="183" spans="2:5">
      <c r="B183" s="21" t="s">
        <v>103</v>
      </c>
      <c r="C183" s="111"/>
      <c r="D183" s="110"/>
      <c r="E183" s="110">
        <v>0</v>
      </c>
    </row>
    <row r="184" spans="2:5">
      <c r="B184" s="109"/>
      <c r="C184" s="108"/>
      <c r="D184" s="84"/>
      <c r="E184" s="84"/>
    </row>
    <row r="185" spans="2:5">
      <c r="B185" s="78" t="s">
        <v>102</v>
      </c>
      <c r="C185" s="108">
        <v>456104.26</v>
      </c>
      <c r="D185" s="106">
        <f>+C185/$C$196</f>
        <v>0.77560714669481612</v>
      </c>
      <c r="E185" s="84" t="s">
        <v>101</v>
      </c>
    </row>
    <row r="186" spans="2:5">
      <c r="B186" s="78" t="s">
        <v>100</v>
      </c>
      <c r="C186" s="108">
        <v>9122.06</v>
      </c>
      <c r="D186" s="106">
        <f>+C186/$C$196</f>
        <v>1.5512100081193966E-2</v>
      </c>
      <c r="E186" s="84" t="s">
        <v>99</v>
      </c>
    </row>
    <row r="187" spans="2:5">
      <c r="B187" s="78" t="s">
        <v>98</v>
      </c>
      <c r="C187" s="108">
        <v>57071.99</v>
      </c>
      <c r="D187" s="106">
        <f>+C187/$C$196</f>
        <v>9.7051150805070471E-2</v>
      </c>
      <c r="E187" s="84" t="s">
        <v>97</v>
      </c>
    </row>
    <row r="188" spans="2:5">
      <c r="B188" s="78" t="s">
        <v>96</v>
      </c>
      <c r="C188" s="108">
        <v>41100</v>
      </c>
      <c r="D188" s="106">
        <f>+C188/$C$196</f>
        <v>6.9890716936423569E-2</v>
      </c>
      <c r="E188" s="84" t="s">
        <v>95</v>
      </c>
    </row>
    <row r="189" spans="2:5">
      <c r="B189" s="78" t="s">
        <v>94</v>
      </c>
      <c r="C189" s="108"/>
      <c r="D189" s="106">
        <f>+C189/$C$196</f>
        <v>0</v>
      </c>
      <c r="E189" s="84" t="s">
        <v>93</v>
      </c>
    </row>
    <row r="190" spans="2:5">
      <c r="B190" s="78" t="s">
        <v>92</v>
      </c>
      <c r="C190" s="108"/>
      <c r="D190" s="106">
        <f>+C190/$C$196</f>
        <v>0</v>
      </c>
      <c r="E190" s="84" t="s">
        <v>91</v>
      </c>
    </row>
    <row r="191" spans="2:5">
      <c r="B191" s="78" t="s">
        <v>90</v>
      </c>
      <c r="C191" s="108">
        <v>5863.5</v>
      </c>
      <c r="D191" s="106">
        <f>+C191/$C$196</f>
        <v>9.9709055658569242E-3</v>
      </c>
      <c r="E191" s="84" t="s">
        <v>89</v>
      </c>
    </row>
    <row r="192" spans="2:5">
      <c r="B192" s="78" t="s">
        <v>88</v>
      </c>
      <c r="C192" s="108">
        <v>11126.46</v>
      </c>
      <c r="D192" s="106">
        <f>+C192/$C$196</f>
        <v>1.8920590422492441E-2</v>
      </c>
      <c r="E192" s="84" t="s">
        <v>87</v>
      </c>
    </row>
    <row r="193" spans="2:7">
      <c r="B193" s="78" t="s">
        <v>86</v>
      </c>
      <c r="C193" s="108"/>
      <c r="D193" s="106">
        <f>+C193/$C$196</f>
        <v>0</v>
      </c>
      <c r="E193" s="84" t="s">
        <v>85</v>
      </c>
    </row>
    <row r="194" spans="2:7">
      <c r="B194" s="78" t="s">
        <v>84</v>
      </c>
      <c r="C194" s="108">
        <v>7672.66</v>
      </c>
      <c r="D194" s="106">
        <f>+C194/$C$196</f>
        <v>1.3047389494146465E-2</v>
      </c>
      <c r="E194" s="84" t="s">
        <v>83</v>
      </c>
    </row>
    <row r="195" spans="2:7">
      <c r="B195" s="94"/>
      <c r="C195" s="107">
        <v>0</v>
      </c>
      <c r="D195" s="106">
        <f>+C195/$C$196</f>
        <v>0</v>
      </c>
      <c r="E195" s="102" t="s">
        <v>82</v>
      </c>
    </row>
    <row r="196" spans="2:7" ht="15.75" customHeight="1">
      <c r="C196" s="105">
        <f>SUM(C185:C195)</f>
        <v>588060.93000000005</v>
      </c>
      <c r="D196" s="12" t="s">
        <v>81</v>
      </c>
      <c r="E196" s="12"/>
    </row>
    <row r="200" spans="2:7">
      <c r="B200" s="71" t="s">
        <v>80</v>
      </c>
    </row>
    <row r="202" spans="2:7" ht="28.5" customHeight="1">
      <c r="B202" s="24" t="s">
        <v>79</v>
      </c>
      <c r="C202" s="23" t="s">
        <v>9</v>
      </c>
      <c r="D202" s="22" t="s">
        <v>8</v>
      </c>
      <c r="E202" s="22" t="s">
        <v>75</v>
      </c>
      <c r="F202" s="104" t="s">
        <v>78</v>
      </c>
      <c r="G202" s="23" t="s">
        <v>74</v>
      </c>
    </row>
    <row r="203" spans="2:7">
      <c r="B203" s="89" t="s">
        <v>77</v>
      </c>
      <c r="C203" s="80"/>
      <c r="D203" s="80"/>
      <c r="E203" s="80">
        <v>0</v>
      </c>
      <c r="F203" s="80">
        <v>0</v>
      </c>
      <c r="G203" s="19">
        <v>0</v>
      </c>
    </row>
    <row r="204" spans="2:7">
      <c r="B204" s="103"/>
      <c r="C204" s="84"/>
      <c r="D204" s="84"/>
      <c r="E204" s="76"/>
      <c r="F204" s="76"/>
      <c r="G204" s="16"/>
    </row>
    <row r="205" spans="2:7">
      <c r="B205" s="103"/>
      <c r="C205" s="17" t="s">
        <v>5</v>
      </c>
      <c r="D205" s="84">
        <v>0</v>
      </c>
      <c r="E205" s="76"/>
      <c r="F205" s="76"/>
      <c r="G205" s="16"/>
    </row>
    <row r="206" spans="2:7">
      <c r="B206" s="78"/>
      <c r="C206" s="85">
        <v>0</v>
      </c>
      <c r="D206" s="84">
        <v>0</v>
      </c>
      <c r="E206" s="76">
        <f>+D206-C206</f>
        <v>0</v>
      </c>
      <c r="F206" s="76"/>
      <c r="G206" s="16"/>
    </row>
    <row r="207" spans="2:7">
      <c r="B207" s="94"/>
      <c r="C207" s="102"/>
      <c r="D207" s="102"/>
      <c r="E207" s="74"/>
      <c r="F207" s="74"/>
      <c r="G207" s="75"/>
    </row>
    <row r="208" spans="2:7" ht="19.5" customHeight="1">
      <c r="C208" s="101">
        <f>SUM(C204:C207)</f>
        <v>0</v>
      </c>
      <c r="D208" s="100">
        <f>SUM(D204:D207)</f>
        <v>0</v>
      </c>
      <c r="E208" s="99"/>
      <c r="F208" s="98"/>
      <c r="G208" s="97"/>
    </row>
    <row r="211" spans="2:6">
      <c r="B211" s="96"/>
      <c r="C211" s="96"/>
      <c r="D211" s="96"/>
      <c r="E211" s="96"/>
      <c r="F211" s="96"/>
    </row>
    <row r="212" spans="2:6" ht="27" customHeight="1">
      <c r="B212" s="82" t="s">
        <v>76</v>
      </c>
      <c r="C212" s="81" t="s">
        <v>9</v>
      </c>
      <c r="D212" s="12" t="s">
        <v>8</v>
      </c>
      <c r="E212" s="12" t="s">
        <v>75</v>
      </c>
      <c r="F212" s="95" t="s">
        <v>74</v>
      </c>
    </row>
    <row r="213" spans="2:6">
      <c r="B213" s="21" t="s">
        <v>73</v>
      </c>
      <c r="C213" s="80"/>
      <c r="D213" s="80"/>
      <c r="E213" s="80"/>
      <c r="F213" s="80"/>
    </row>
    <row r="214" spans="2:6">
      <c r="B214" s="78"/>
      <c r="C214" s="84">
        <v>0</v>
      </c>
      <c r="D214" s="84">
        <v>0</v>
      </c>
      <c r="E214" s="84">
        <f>+D214-C214</f>
        <v>0</v>
      </c>
      <c r="F214" s="76"/>
    </row>
    <row r="215" spans="2:6">
      <c r="B215" s="78" t="s">
        <v>72</v>
      </c>
      <c r="C215" s="85">
        <v>1157567.92</v>
      </c>
      <c r="D215" s="84">
        <f>+[3]EVHP!H47</f>
        <v>1491617.96</v>
      </c>
      <c r="E215" s="84">
        <f>+D215-C215</f>
        <v>334050.04000000004</v>
      </c>
      <c r="F215" s="76"/>
    </row>
    <row r="216" spans="2:6">
      <c r="B216" s="78"/>
      <c r="C216" s="84"/>
      <c r="D216" s="84"/>
      <c r="E216" s="84"/>
      <c r="F216" s="76"/>
    </row>
    <row r="217" spans="2:6">
      <c r="B217" s="94"/>
      <c r="C217" s="84"/>
      <c r="D217" s="84"/>
      <c r="E217" s="84"/>
      <c r="F217" s="74"/>
    </row>
    <row r="218" spans="2:6" ht="20.25" customHeight="1">
      <c r="C218" s="93">
        <f>SUM(C214:C217)</f>
        <v>1157567.92</v>
      </c>
      <c r="D218" s="93">
        <f>SUM(D214:D217)</f>
        <v>1491617.96</v>
      </c>
      <c r="E218" s="92"/>
      <c r="F218" s="91"/>
    </row>
    <row r="222" spans="2:6">
      <c r="B222" s="71" t="s">
        <v>71</v>
      </c>
    </row>
    <row r="223" spans="2:6">
      <c r="F223" s="90"/>
    </row>
    <row r="224" spans="2:6" ht="30.75" customHeight="1">
      <c r="B224" s="82" t="s">
        <v>70</v>
      </c>
      <c r="C224" s="81" t="s">
        <v>9</v>
      </c>
      <c r="D224" s="12" t="s">
        <v>8</v>
      </c>
      <c r="E224" s="12" t="s">
        <v>7</v>
      </c>
    </row>
    <row r="225" spans="2:5">
      <c r="B225" s="89" t="s">
        <v>69</v>
      </c>
      <c r="C225" s="80"/>
      <c r="D225" s="80"/>
      <c r="E225" s="80"/>
    </row>
    <row r="226" spans="2:5">
      <c r="B226" s="89"/>
      <c r="C226" s="88"/>
      <c r="D226" s="88"/>
      <c r="E226" s="88"/>
    </row>
    <row r="227" spans="2:5">
      <c r="B227" s="21"/>
      <c r="C227" s="84"/>
      <c r="D227" s="84"/>
      <c r="E227" s="84"/>
    </row>
    <row r="228" spans="2:5">
      <c r="B228" s="78"/>
      <c r="C228" s="76"/>
      <c r="D228" s="76"/>
      <c r="E228" s="76">
        <f>+D228-C228</f>
        <v>0</v>
      </c>
    </row>
    <row r="229" spans="2:5">
      <c r="B229" s="78" t="s">
        <v>68</v>
      </c>
      <c r="C229" s="87">
        <v>0</v>
      </c>
      <c r="D229" s="87">
        <v>7.8</v>
      </c>
      <c r="E229" s="86">
        <f>+D229-C229</f>
        <v>7.8</v>
      </c>
    </row>
    <row r="230" spans="2:5">
      <c r="B230" s="78"/>
      <c r="C230" s="76"/>
      <c r="D230" s="76"/>
      <c r="E230" s="76"/>
    </row>
    <row r="231" spans="2:5">
      <c r="B231" s="78" t="s">
        <v>67</v>
      </c>
      <c r="C231" s="85">
        <v>1205876.58</v>
      </c>
      <c r="D231" s="84">
        <v>1447724.77</v>
      </c>
      <c r="E231" s="76">
        <f>+D231-C231</f>
        <v>241848.18999999994</v>
      </c>
    </row>
    <row r="232" spans="2:5">
      <c r="B232" s="78"/>
      <c r="C232" s="84"/>
      <c r="D232" s="84"/>
      <c r="E232" s="84"/>
    </row>
    <row r="233" spans="2:5">
      <c r="B233" s="18"/>
      <c r="C233" s="76"/>
      <c r="D233" s="76"/>
      <c r="E233" s="76"/>
    </row>
    <row r="234" spans="2:5">
      <c r="B234" s="18"/>
      <c r="C234" s="76"/>
      <c r="D234" s="76"/>
      <c r="E234" s="76"/>
    </row>
    <row r="235" spans="2:5">
      <c r="B235" s="18"/>
      <c r="C235" s="76"/>
      <c r="D235" s="76"/>
      <c r="E235" s="76"/>
    </row>
    <row r="236" spans="2:5">
      <c r="B236" s="15"/>
      <c r="C236" s="74"/>
      <c r="D236" s="74"/>
      <c r="E236" s="74"/>
    </row>
    <row r="237" spans="2:5" ht="21.75" customHeight="1">
      <c r="C237" s="83">
        <f>+C229+C231</f>
        <v>1205876.58</v>
      </c>
      <c r="D237" s="83">
        <f>+D229+D231</f>
        <v>1447732.57</v>
      </c>
      <c r="E237" s="83">
        <f>+E229+E231</f>
        <v>241855.98999999993</v>
      </c>
    </row>
    <row r="240" spans="2:5" ht="24" customHeight="1">
      <c r="B240" s="82" t="s">
        <v>66</v>
      </c>
      <c r="C240" s="81" t="s">
        <v>7</v>
      </c>
      <c r="D240" s="12" t="s">
        <v>65</v>
      </c>
      <c r="E240" s="7"/>
    </row>
    <row r="241" spans="2:7">
      <c r="B241" s="21" t="s">
        <v>64</v>
      </c>
      <c r="C241" s="19"/>
      <c r="D241" s="80"/>
      <c r="E241" s="73"/>
    </row>
    <row r="242" spans="2:7">
      <c r="B242" s="18"/>
      <c r="C242" s="16"/>
      <c r="D242" s="76"/>
      <c r="E242" s="73"/>
    </row>
    <row r="243" spans="2:7">
      <c r="B243" s="18" t="s">
        <v>63</v>
      </c>
      <c r="C243" s="16"/>
      <c r="D243" s="76"/>
      <c r="E243" s="73"/>
    </row>
    <row r="244" spans="2:7">
      <c r="B244" s="18"/>
      <c r="C244" s="16"/>
      <c r="D244" s="76"/>
      <c r="E244" s="73"/>
    </row>
    <row r="245" spans="2:7">
      <c r="B245" s="18" t="s">
        <v>62</v>
      </c>
      <c r="C245" s="17" t="s">
        <v>5</v>
      </c>
      <c r="D245" s="76"/>
      <c r="E245" s="73"/>
    </row>
    <row r="246" spans="2:7">
      <c r="B246" s="18"/>
      <c r="C246" s="79"/>
      <c r="D246" s="76"/>
      <c r="E246" s="73"/>
    </row>
    <row r="247" spans="2:7">
      <c r="B247" s="78" t="s">
        <v>61</v>
      </c>
      <c r="C247" s="77">
        <v>0</v>
      </c>
      <c r="D247" s="76"/>
      <c r="E247" s="73"/>
    </row>
    <row r="248" spans="2:7">
      <c r="B248" s="18"/>
      <c r="C248" s="16"/>
      <c r="D248" s="76"/>
      <c r="E248" s="73"/>
    </row>
    <row r="249" spans="2:7">
      <c r="B249" s="18" t="s">
        <v>60</v>
      </c>
      <c r="C249" s="16"/>
      <c r="D249" s="76"/>
      <c r="E249" s="73"/>
      <c r="F249" s="7"/>
      <c r="G249" s="7"/>
    </row>
    <row r="250" spans="2:7">
      <c r="B250" s="15"/>
      <c r="C250" s="75"/>
      <c r="D250" s="74"/>
      <c r="E250" s="73"/>
      <c r="F250" s="7"/>
      <c r="G250" s="7"/>
    </row>
    <row r="251" spans="2:7" ht="18" customHeight="1">
      <c r="C251" s="72">
        <f>+C247</f>
        <v>0</v>
      </c>
      <c r="D251" s="12"/>
      <c r="E251" s="7"/>
      <c r="F251" s="7"/>
      <c r="G251" s="7"/>
    </row>
    <row r="252" spans="2:7">
      <c r="F252" s="7"/>
      <c r="G252" s="7"/>
    </row>
    <row r="253" spans="2:7" ht="15">
      <c r="B253" t="s">
        <v>59</v>
      </c>
      <c r="F253" s="7"/>
      <c r="G253" s="7"/>
    </row>
    <row r="254" spans="2:7">
      <c r="F254" s="7"/>
      <c r="G254" s="7"/>
    </row>
    <row r="255" spans="2:7">
      <c r="F255" s="7"/>
      <c r="G255" s="7"/>
    </row>
    <row r="256" spans="2:7">
      <c r="B256" s="71" t="s">
        <v>58</v>
      </c>
      <c r="F256" s="7"/>
      <c r="G256" s="7"/>
    </row>
    <row r="257" spans="2:7" ht="12" customHeight="1">
      <c r="B257" s="71" t="s">
        <v>57</v>
      </c>
      <c r="F257" s="7"/>
      <c r="G257" s="7"/>
    </row>
    <row r="258" spans="2:7">
      <c r="B258" s="70"/>
      <c r="C258" s="70"/>
      <c r="D258" s="70"/>
      <c r="E258" s="70"/>
      <c r="F258" s="7"/>
      <c r="G258" s="7"/>
    </row>
    <row r="259" spans="2:7">
      <c r="B259" s="2"/>
      <c r="C259" s="2"/>
      <c r="D259" s="2"/>
      <c r="E259" s="2"/>
      <c r="F259" s="7"/>
      <c r="G259" s="7"/>
    </row>
    <row r="260" spans="2:7">
      <c r="B260" s="57" t="s">
        <v>56</v>
      </c>
      <c r="C260" s="56"/>
      <c r="D260" s="56"/>
      <c r="E260" s="55"/>
      <c r="F260" s="7"/>
      <c r="G260" s="7"/>
    </row>
    <row r="261" spans="2:7">
      <c r="B261" s="53" t="s">
        <v>41</v>
      </c>
      <c r="C261" s="52"/>
      <c r="D261" s="52"/>
      <c r="E261" s="51"/>
      <c r="F261" s="7"/>
      <c r="G261" s="28"/>
    </row>
    <row r="262" spans="2:7">
      <c r="B262" s="50" t="s">
        <v>40</v>
      </c>
      <c r="C262" s="49"/>
      <c r="D262" s="49"/>
      <c r="E262" s="48"/>
      <c r="F262" s="7"/>
      <c r="G262" s="28"/>
    </row>
    <row r="263" spans="2:7">
      <c r="B263" s="47" t="s">
        <v>55</v>
      </c>
      <c r="C263" s="46"/>
      <c r="E263" s="45">
        <f>+[2]EAI!H56</f>
        <v>2033755.5499999998</v>
      </c>
      <c r="F263" s="7"/>
      <c r="G263" s="28"/>
    </row>
    <row r="264" spans="2:7">
      <c r="B264" s="31"/>
      <c r="C264" s="31"/>
      <c r="D264" s="7"/>
      <c r="F264" s="7"/>
      <c r="G264" s="28"/>
    </row>
    <row r="265" spans="2:7">
      <c r="B265" s="67" t="s">
        <v>54</v>
      </c>
      <c r="C265" s="67"/>
      <c r="D265" s="66"/>
      <c r="E265" s="65">
        <f>SUM(D265:D270)</f>
        <v>0</v>
      </c>
      <c r="F265" s="7"/>
      <c r="G265" s="7"/>
    </row>
    <row r="266" spans="2:7">
      <c r="B266" s="37" t="s">
        <v>53</v>
      </c>
      <c r="C266" s="37"/>
      <c r="D266" s="61">
        <v>0</v>
      </c>
      <c r="E266" s="64"/>
      <c r="F266" s="7"/>
      <c r="G266" s="7"/>
    </row>
    <row r="267" spans="2:7">
      <c r="B267" s="37" t="s">
        <v>52</v>
      </c>
      <c r="C267" s="37"/>
      <c r="D267" s="61">
        <v>0</v>
      </c>
      <c r="E267" s="64"/>
      <c r="F267" s="7"/>
      <c r="G267" s="7"/>
    </row>
    <row r="268" spans="2:7">
      <c r="B268" s="37" t="s">
        <v>51</v>
      </c>
      <c r="C268" s="37"/>
      <c r="D268" s="61">
        <v>0</v>
      </c>
      <c r="E268" s="64"/>
      <c r="F268" s="7"/>
      <c r="G268" s="7"/>
    </row>
    <row r="269" spans="2:7">
      <c r="B269" s="37" t="s">
        <v>50</v>
      </c>
      <c r="C269" s="37"/>
      <c r="D269" s="61">
        <v>0</v>
      </c>
      <c r="E269" s="64"/>
      <c r="F269" s="7"/>
      <c r="G269" s="7"/>
    </row>
    <row r="270" spans="2:7">
      <c r="B270" s="69" t="s">
        <v>49</v>
      </c>
      <c r="C270" s="68"/>
      <c r="D270" s="61">
        <v>0</v>
      </c>
      <c r="E270" s="64"/>
      <c r="F270" s="7"/>
      <c r="G270" s="7"/>
    </row>
    <row r="271" spans="2:7">
      <c r="B271" s="31"/>
      <c r="C271" s="31"/>
      <c r="D271" s="58"/>
      <c r="F271" s="7"/>
      <c r="G271" s="7"/>
    </row>
    <row r="272" spans="2:7">
      <c r="B272" s="67" t="s">
        <v>48</v>
      </c>
      <c r="C272" s="67"/>
      <c r="D272" s="66"/>
      <c r="E272" s="65">
        <f>SUM(D272:D276)</f>
        <v>1111644.5799999998</v>
      </c>
      <c r="F272" s="7"/>
      <c r="G272" s="7"/>
    </row>
    <row r="273" spans="2:7">
      <c r="B273" s="37" t="s">
        <v>47</v>
      </c>
      <c r="C273" s="37"/>
      <c r="D273" s="61">
        <v>0</v>
      </c>
      <c r="E273" s="64"/>
      <c r="F273" s="7"/>
      <c r="G273" s="7"/>
    </row>
    <row r="274" spans="2:7">
      <c r="B274" s="37" t="s">
        <v>46</v>
      </c>
      <c r="C274" s="37"/>
      <c r="D274" s="61">
        <v>0</v>
      </c>
      <c r="E274" s="64"/>
      <c r="F274" s="7"/>
      <c r="G274" s="7"/>
    </row>
    <row r="275" spans="2:7">
      <c r="B275" s="37" t="s">
        <v>45</v>
      </c>
      <c r="C275" s="37"/>
      <c r="D275" s="61">
        <v>0</v>
      </c>
      <c r="E275" s="64"/>
      <c r="F275" s="7"/>
      <c r="G275" s="7"/>
    </row>
    <row r="276" spans="2:7">
      <c r="B276" s="63" t="s">
        <v>44</v>
      </c>
      <c r="C276" s="62"/>
      <c r="D276" s="61">
        <v>1111644.5799999998</v>
      </c>
      <c r="E276" s="60"/>
      <c r="F276" s="58"/>
      <c r="G276" s="7"/>
    </row>
    <row r="277" spans="2:7">
      <c r="B277" s="31"/>
      <c r="C277" s="31"/>
      <c r="F277" s="7"/>
      <c r="G277" s="7"/>
    </row>
    <row r="278" spans="2:7">
      <c r="B278" s="59" t="s">
        <v>43</v>
      </c>
      <c r="C278" s="59"/>
      <c r="E278" s="29">
        <f>+E263+E265-E272</f>
        <v>922110.97</v>
      </c>
      <c r="F278" s="58"/>
      <c r="G278" s="28"/>
    </row>
    <row r="279" spans="2:7">
      <c r="B279" s="2"/>
      <c r="C279" s="2"/>
      <c r="D279" s="2"/>
      <c r="E279" s="2"/>
      <c r="F279" s="7"/>
      <c r="G279" s="7"/>
    </row>
    <row r="280" spans="2:7">
      <c r="B280" s="2"/>
      <c r="C280" s="2"/>
      <c r="D280" s="2"/>
      <c r="E280" s="2"/>
      <c r="F280" s="7"/>
      <c r="G280" s="7"/>
    </row>
    <row r="281" spans="2:7">
      <c r="B281" s="57" t="s">
        <v>42</v>
      </c>
      <c r="C281" s="56"/>
      <c r="D281" s="56"/>
      <c r="E281" s="55"/>
      <c r="F281" s="54"/>
      <c r="G281" s="7"/>
    </row>
    <row r="282" spans="2:7">
      <c r="B282" s="53" t="s">
        <v>41</v>
      </c>
      <c r="C282" s="52"/>
      <c r="D282" s="52"/>
      <c r="E282" s="51"/>
      <c r="F282" s="7"/>
      <c r="G282" s="7"/>
    </row>
    <row r="283" spans="2:7">
      <c r="B283" s="50" t="s">
        <v>40</v>
      </c>
      <c r="C283" s="49"/>
      <c r="D283" s="49"/>
      <c r="E283" s="48"/>
      <c r="F283" s="7"/>
      <c r="G283" s="7"/>
    </row>
    <row r="284" spans="2:7">
      <c r="B284" s="47" t="s">
        <v>39</v>
      </c>
      <c r="C284" s="46"/>
      <c r="E284" s="45">
        <f>+[2]CAdmon!H42</f>
        <v>597253.98</v>
      </c>
      <c r="F284" s="7"/>
      <c r="G284" s="7"/>
    </row>
    <row r="285" spans="2:7">
      <c r="B285" s="31"/>
      <c r="C285" s="31"/>
      <c r="F285" s="7"/>
      <c r="G285" s="7"/>
    </row>
    <row r="286" spans="2:7">
      <c r="B286" s="41" t="s">
        <v>38</v>
      </c>
      <c r="C286" s="41"/>
      <c r="D286" s="44"/>
      <c r="E286" s="39">
        <f>SUM(D286:D303)</f>
        <v>16866.400000000001</v>
      </c>
      <c r="F286" s="7"/>
      <c r="G286" s="7"/>
    </row>
    <row r="287" spans="2:7">
      <c r="B287" s="37" t="s">
        <v>37</v>
      </c>
      <c r="C287" s="37"/>
      <c r="D287" s="33">
        <v>16866.400000000001</v>
      </c>
      <c r="E287" s="32"/>
      <c r="F287" s="7"/>
      <c r="G287" s="7"/>
    </row>
    <row r="288" spans="2:7">
      <c r="B288" s="37" t="s">
        <v>36</v>
      </c>
      <c r="C288" s="37"/>
      <c r="D288" s="36">
        <v>0</v>
      </c>
      <c r="E288" s="32"/>
      <c r="F288" s="7"/>
      <c r="G288" s="7"/>
    </row>
    <row r="289" spans="2:7">
      <c r="B289" s="37" t="s">
        <v>35</v>
      </c>
      <c r="C289" s="37"/>
      <c r="D289" s="36">
        <v>0</v>
      </c>
      <c r="E289" s="32"/>
      <c r="F289" s="7"/>
      <c r="G289" s="7"/>
    </row>
    <row r="290" spans="2:7">
      <c r="B290" s="37" t="s">
        <v>34</v>
      </c>
      <c r="C290" s="37"/>
      <c r="D290" s="36">
        <v>0</v>
      </c>
      <c r="E290" s="32"/>
      <c r="F290" s="7"/>
      <c r="G290" s="7"/>
    </row>
    <row r="291" spans="2:7">
      <c r="B291" s="37" t="s">
        <v>33</v>
      </c>
      <c r="C291" s="37"/>
      <c r="D291" s="36">
        <v>0</v>
      </c>
      <c r="E291" s="32"/>
      <c r="F291" s="7"/>
      <c r="G291" s="28"/>
    </row>
    <row r="292" spans="2:7">
      <c r="B292" s="37" t="s">
        <v>32</v>
      </c>
      <c r="C292" s="37"/>
      <c r="D292" s="36">
        <v>0</v>
      </c>
      <c r="E292" s="32"/>
      <c r="F292" s="7"/>
      <c r="G292" s="7"/>
    </row>
    <row r="293" spans="2:7">
      <c r="B293" s="37" t="s">
        <v>31</v>
      </c>
      <c r="C293" s="37"/>
      <c r="D293" s="36">
        <v>0</v>
      </c>
      <c r="E293" s="32"/>
      <c r="F293" s="7"/>
      <c r="G293" s="28"/>
    </row>
    <row r="294" spans="2:7">
      <c r="B294" s="37" t="s">
        <v>30</v>
      </c>
      <c r="C294" s="37"/>
      <c r="D294" s="36">
        <v>0</v>
      </c>
      <c r="E294" s="32"/>
      <c r="F294" s="7"/>
      <c r="G294" s="7"/>
    </row>
    <row r="295" spans="2:7">
      <c r="B295" s="37" t="s">
        <v>29</v>
      </c>
      <c r="C295" s="37"/>
      <c r="D295" s="36">
        <v>0</v>
      </c>
      <c r="E295" s="32"/>
      <c r="F295" s="7"/>
      <c r="G295" s="28"/>
    </row>
    <row r="296" spans="2:7">
      <c r="B296" s="37" t="s">
        <v>28</v>
      </c>
      <c r="C296" s="37"/>
      <c r="D296" s="36">
        <v>0</v>
      </c>
      <c r="E296" s="32"/>
      <c r="F296" s="7"/>
      <c r="G296" s="28"/>
    </row>
    <row r="297" spans="2:7">
      <c r="B297" s="37" t="s">
        <v>27</v>
      </c>
      <c r="C297" s="37"/>
      <c r="D297" s="36">
        <v>0</v>
      </c>
      <c r="E297" s="32"/>
      <c r="F297" s="7"/>
      <c r="G297" s="28"/>
    </row>
    <row r="298" spans="2:7">
      <c r="B298" s="37" t="s">
        <v>26</v>
      </c>
      <c r="C298" s="37"/>
      <c r="D298" s="36">
        <v>0</v>
      </c>
      <c r="E298" s="32"/>
      <c r="F298" s="7"/>
      <c r="G298" s="28"/>
    </row>
    <row r="299" spans="2:7">
      <c r="B299" s="37" t="s">
        <v>25</v>
      </c>
      <c r="C299" s="37"/>
      <c r="D299" s="36">
        <v>0</v>
      </c>
      <c r="E299" s="32"/>
      <c r="F299" s="7"/>
      <c r="G299" s="43"/>
    </row>
    <row r="300" spans="2:7">
      <c r="B300" s="37" t="s">
        <v>24</v>
      </c>
      <c r="C300" s="37"/>
      <c r="D300" s="36">
        <v>0</v>
      </c>
      <c r="E300" s="32"/>
      <c r="F300" s="7"/>
      <c r="G300" s="7"/>
    </row>
    <row r="301" spans="2:7">
      <c r="B301" s="37" t="s">
        <v>23</v>
      </c>
      <c r="C301" s="37"/>
      <c r="D301" s="36">
        <v>0</v>
      </c>
      <c r="E301" s="32"/>
      <c r="F301" s="7"/>
      <c r="G301" s="7"/>
    </row>
    <row r="302" spans="2:7" ht="12.75" customHeight="1">
      <c r="B302" s="37" t="s">
        <v>22</v>
      </c>
      <c r="C302" s="37"/>
      <c r="D302" s="36">
        <v>0</v>
      </c>
      <c r="E302" s="32"/>
      <c r="F302" s="7"/>
      <c r="G302" s="7"/>
    </row>
    <row r="303" spans="2:7">
      <c r="B303" s="35" t="s">
        <v>21</v>
      </c>
      <c r="C303" s="34"/>
      <c r="D303" s="36">
        <v>0</v>
      </c>
      <c r="E303" s="32"/>
      <c r="F303" s="7"/>
      <c r="G303" s="7"/>
    </row>
    <row r="304" spans="2:7">
      <c r="B304" s="31"/>
      <c r="C304" s="31"/>
      <c r="D304" s="42"/>
      <c r="F304" s="7"/>
      <c r="G304" s="7"/>
    </row>
    <row r="305" spans="2:7">
      <c r="B305" s="41" t="s">
        <v>20</v>
      </c>
      <c r="C305" s="41"/>
      <c r="D305" s="40"/>
      <c r="E305" s="39">
        <f>SUM(D305:D312)</f>
        <v>7673.3499999999995</v>
      </c>
      <c r="F305" s="7"/>
      <c r="G305" s="7"/>
    </row>
    <row r="306" spans="2:7">
      <c r="B306" s="37" t="s">
        <v>19</v>
      </c>
      <c r="C306" s="37"/>
      <c r="D306" s="38">
        <f>+[1]EA!I42</f>
        <v>7672.66</v>
      </c>
      <c r="E306" s="32"/>
      <c r="F306" s="7"/>
      <c r="G306" s="7"/>
    </row>
    <row r="307" spans="2:7">
      <c r="B307" s="37" t="s">
        <v>18</v>
      </c>
      <c r="C307" s="37"/>
      <c r="D307" s="36">
        <v>0</v>
      </c>
      <c r="E307" s="32"/>
      <c r="F307" s="7"/>
      <c r="G307" s="7"/>
    </row>
    <row r="308" spans="2:7">
      <c r="B308" s="37" t="s">
        <v>17</v>
      </c>
      <c r="C308" s="37"/>
      <c r="D308" s="36">
        <v>0</v>
      </c>
      <c r="E308" s="32"/>
      <c r="F308" s="28"/>
      <c r="G308" s="7"/>
    </row>
    <row r="309" spans="2:7">
      <c r="B309" s="37" t="s">
        <v>16</v>
      </c>
      <c r="C309" s="37"/>
      <c r="D309" s="36">
        <v>0</v>
      </c>
      <c r="E309" s="32"/>
      <c r="F309" s="7"/>
      <c r="G309" s="7"/>
    </row>
    <row r="310" spans="2:7">
      <c r="B310" s="37" t="s">
        <v>15</v>
      </c>
      <c r="C310" s="37"/>
      <c r="D310" s="36">
        <v>0</v>
      </c>
      <c r="E310" s="32"/>
      <c r="F310" s="7"/>
      <c r="G310" s="7"/>
    </row>
    <row r="311" spans="2:7">
      <c r="B311" s="37" t="s">
        <v>14</v>
      </c>
      <c r="C311" s="37"/>
      <c r="D311" s="36">
        <v>0</v>
      </c>
      <c r="E311" s="32"/>
      <c r="F311" s="7"/>
      <c r="G311" s="7"/>
    </row>
    <row r="312" spans="2:7">
      <c r="B312" s="35" t="s">
        <v>13</v>
      </c>
      <c r="C312" s="34"/>
      <c r="D312" s="33">
        <v>0.69</v>
      </c>
      <c r="E312" s="32"/>
      <c r="F312" s="7"/>
      <c r="G312" s="7"/>
    </row>
    <row r="313" spans="2:7">
      <c r="B313" s="31"/>
      <c r="C313" s="31"/>
      <c r="F313" s="7"/>
      <c r="G313" s="7"/>
    </row>
    <row r="314" spans="2:7">
      <c r="B314" s="30" t="s">
        <v>12</v>
      </c>
      <c r="E314" s="29">
        <f>+E284-E286+E305</f>
        <v>588060.92999999993</v>
      </c>
      <c r="F314" s="28"/>
      <c r="G314" s="28"/>
    </row>
    <row r="315" spans="2:7">
      <c r="F315" s="27"/>
      <c r="G315" s="7"/>
    </row>
    <row r="316" spans="2:7">
      <c r="F316" s="7"/>
      <c r="G316" s="7"/>
    </row>
    <row r="317" spans="2:7">
      <c r="B317" s="26" t="s">
        <v>11</v>
      </c>
      <c r="C317" s="26"/>
      <c r="D317" s="26"/>
      <c r="E317" s="26"/>
      <c r="F317" s="26"/>
      <c r="G317" s="7"/>
    </row>
    <row r="318" spans="2:7">
      <c r="B318" s="25"/>
      <c r="C318" s="25"/>
      <c r="D318" s="25"/>
      <c r="E318" s="25"/>
      <c r="F318" s="25"/>
      <c r="G318" s="7"/>
    </row>
    <row r="319" spans="2:7">
      <c r="B319" s="25"/>
      <c r="C319" s="25"/>
      <c r="D319" s="25"/>
      <c r="E319" s="25"/>
      <c r="F319" s="25"/>
      <c r="G319" s="7"/>
    </row>
    <row r="320" spans="2:7" ht="21" customHeight="1">
      <c r="B320" s="24" t="s">
        <v>10</v>
      </c>
      <c r="C320" s="23" t="s">
        <v>9</v>
      </c>
      <c r="D320" s="22" t="s">
        <v>8</v>
      </c>
      <c r="E320" s="22" t="s">
        <v>7</v>
      </c>
      <c r="F320" s="7"/>
      <c r="G320" s="7"/>
    </row>
    <row r="321" spans="2:7">
      <c r="B321" s="21" t="s">
        <v>6</v>
      </c>
      <c r="C321" s="20">
        <v>0</v>
      </c>
      <c r="D321" s="19"/>
      <c r="E321" s="19"/>
      <c r="F321" s="7"/>
      <c r="G321" s="7"/>
    </row>
    <row r="322" spans="2:7">
      <c r="B322" s="18"/>
      <c r="C322" s="17" t="s">
        <v>5</v>
      </c>
      <c r="D322" s="16"/>
      <c r="E322" s="16"/>
      <c r="F322" s="7"/>
      <c r="G322" s="7"/>
    </row>
    <row r="323" spans="2:7">
      <c r="B323" s="15"/>
      <c r="C323" s="14">
        <v>0</v>
      </c>
      <c r="D323" s="13">
        <v>0</v>
      </c>
      <c r="E323" s="13">
        <v>0</v>
      </c>
      <c r="F323" s="7"/>
      <c r="G323" s="7"/>
    </row>
    <row r="324" spans="2:7" ht="21" customHeight="1">
      <c r="C324" s="12">
        <f>SUM(C322:C323)</f>
        <v>0</v>
      </c>
      <c r="D324" s="12">
        <f>SUM(D322:D323)</f>
        <v>0</v>
      </c>
      <c r="E324" s="12">
        <f>SUM(E322:E323)</f>
        <v>0</v>
      </c>
      <c r="F324" s="7"/>
      <c r="G324" s="7"/>
    </row>
    <row r="325" spans="2:7">
      <c r="F325" s="7"/>
      <c r="G325" s="7"/>
    </row>
    <row r="326" spans="2:7">
      <c r="F326" s="7"/>
      <c r="G326" s="7"/>
    </row>
    <row r="327" spans="2:7">
      <c r="F327" s="7"/>
      <c r="G327" s="7"/>
    </row>
    <row r="328" spans="2:7">
      <c r="F328" s="7"/>
      <c r="G328" s="7"/>
    </row>
    <row r="329" spans="2:7">
      <c r="B329" s="11" t="s">
        <v>4</v>
      </c>
      <c r="F329" s="7"/>
      <c r="G329" s="7"/>
    </row>
    <row r="330" spans="2:7" ht="12" customHeight="1">
      <c r="F330" s="7"/>
      <c r="G330" s="7"/>
    </row>
    <row r="331" spans="2:7">
      <c r="C331" s="2"/>
      <c r="D331" s="2"/>
      <c r="E331" s="2"/>
    </row>
    <row r="332" spans="2:7">
      <c r="C332" s="2"/>
      <c r="D332" s="2"/>
      <c r="E332" s="2"/>
    </row>
    <row r="333" spans="2:7">
      <c r="C333" s="2"/>
      <c r="D333" s="2"/>
      <c r="E333" s="2"/>
    </row>
    <row r="334" spans="2:7">
      <c r="G334" s="7"/>
    </row>
    <row r="335" spans="2:7">
      <c r="B335" s="10"/>
      <c r="C335" s="2"/>
      <c r="D335" s="10"/>
      <c r="E335" s="10"/>
      <c r="F335" s="9"/>
      <c r="G335" s="9"/>
    </row>
    <row r="336" spans="2:7">
      <c r="B336" s="5" t="s">
        <v>3</v>
      </c>
      <c r="C336" s="2"/>
      <c r="D336" s="8" t="s">
        <v>2</v>
      </c>
      <c r="E336" s="8"/>
      <c r="F336" s="7"/>
      <c r="G336" s="6"/>
    </row>
    <row r="337" spans="2:7">
      <c r="B337" s="5" t="s">
        <v>1</v>
      </c>
      <c r="C337" s="2"/>
      <c r="D337" s="4" t="s">
        <v>0</v>
      </c>
      <c r="E337" s="4"/>
      <c r="F337" s="3"/>
      <c r="G337" s="3"/>
    </row>
    <row r="338" spans="2:7">
      <c r="B338" s="2"/>
      <c r="C338" s="2"/>
      <c r="D338" s="2"/>
      <c r="E338" s="2"/>
      <c r="F338" s="2"/>
      <c r="G338" s="2"/>
    </row>
    <row r="339" spans="2:7">
      <c r="B339" s="2"/>
      <c r="C339" s="2"/>
      <c r="D339" s="2"/>
      <c r="E339" s="2"/>
      <c r="F339" s="2"/>
      <c r="G339" s="2"/>
    </row>
    <row r="343" spans="2:7" ht="12.75" customHeight="1"/>
    <row r="346" spans="2:7" ht="12.75" customHeight="1"/>
  </sheetData>
  <mergeCells count="69">
    <mergeCell ref="D151:E151"/>
    <mergeCell ref="D168:E168"/>
    <mergeCell ref="D176:E176"/>
    <mergeCell ref="E208:G208"/>
    <mergeCell ref="D72:E72"/>
    <mergeCell ref="D130:E130"/>
    <mergeCell ref="D137:E137"/>
    <mergeCell ref="B260:E260"/>
    <mergeCell ref="B261:E261"/>
    <mergeCell ref="B263:C263"/>
    <mergeCell ref="B264:C264"/>
    <mergeCell ref="B265:C265"/>
    <mergeCell ref="B266:C266"/>
    <mergeCell ref="B269:C269"/>
    <mergeCell ref="B267:C267"/>
    <mergeCell ref="B268:C268"/>
    <mergeCell ref="A2:G2"/>
    <mergeCell ref="A3:G3"/>
    <mergeCell ref="A4:G4"/>
    <mergeCell ref="A9:G9"/>
    <mergeCell ref="B258:E258"/>
    <mergeCell ref="E218:F218"/>
    <mergeCell ref="D144:E144"/>
    <mergeCell ref="B296:C296"/>
    <mergeCell ref="B271:C271"/>
    <mergeCell ref="B295:C295"/>
    <mergeCell ref="B278:C278"/>
    <mergeCell ref="B283:E283"/>
    <mergeCell ref="B275:C275"/>
    <mergeCell ref="B276:C276"/>
    <mergeCell ref="B277:C277"/>
    <mergeCell ref="B311:C311"/>
    <mergeCell ref="B299:C299"/>
    <mergeCell ref="B307:C307"/>
    <mergeCell ref="B308:C308"/>
    <mergeCell ref="B309:C309"/>
    <mergeCell ref="B310:C310"/>
    <mergeCell ref="B305:C305"/>
    <mergeCell ref="B301:C301"/>
    <mergeCell ref="B317:F317"/>
    <mergeCell ref="B313:C313"/>
    <mergeCell ref="B297:C297"/>
    <mergeCell ref="B298:C298"/>
    <mergeCell ref="B285:C285"/>
    <mergeCell ref="B262:E262"/>
    <mergeCell ref="B270:C270"/>
    <mergeCell ref="B312:C312"/>
    <mergeCell ref="B303:C303"/>
    <mergeCell ref="B302:C302"/>
    <mergeCell ref="D337:E337"/>
    <mergeCell ref="B281:E281"/>
    <mergeCell ref="B282:E282"/>
    <mergeCell ref="B284:C284"/>
    <mergeCell ref="B286:C286"/>
    <mergeCell ref="D336:E336"/>
    <mergeCell ref="B304:C304"/>
    <mergeCell ref="B306:C306"/>
    <mergeCell ref="B300:C300"/>
    <mergeCell ref="B291:C291"/>
    <mergeCell ref="B272:C272"/>
    <mergeCell ref="B273:C273"/>
    <mergeCell ref="B293:C293"/>
    <mergeCell ref="B294:C294"/>
    <mergeCell ref="B287:C287"/>
    <mergeCell ref="B288:C288"/>
    <mergeCell ref="B289:C289"/>
    <mergeCell ref="B290:C290"/>
    <mergeCell ref="B292:C292"/>
    <mergeCell ref="B274:C274"/>
  </mergeCells>
  <dataValidations count="4">
    <dataValidation allowBlank="1" showInputMessage="1" showErrorMessage="1" prompt="Corresponde al número de la cuenta de acuerdo al Plan de Cuentas emitido por el CONAC (DOF 22/11/2010)." sqref="B100"/>
    <dataValidation allowBlank="1" showInputMessage="1" showErrorMessage="1" prompt="Especificar origen de dicho recurso: Federal, Estatal, Municipal, Particulares." sqref="D126 D133 D140"/>
    <dataValidation allowBlank="1" showInputMessage="1" showErrorMessage="1" prompt="Características cualitativas significativas que les impacten financieramente." sqref="E126 E133 E140 D100:E100"/>
    <dataValidation allowBlank="1" showInputMessage="1" showErrorMessage="1" prompt="Saldo final del periodo que corresponde la cuenta pública presentada (mensual:  enero, febrero, marzo, etc.; trimestral: 1er, 2do, 3ro. o 4to.)." sqref="C126 C133 C140 C100"/>
  </dataValidations>
  <pageMargins left="0.46" right="0.70866141732283472" top="0.38" bottom="0.74803149606299213" header="0.31496062992125984" footer="0.31496062992125984"/>
  <pageSetup scale="4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2018-07-09T17:58:39Z</dcterms:created>
  <dcterms:modified xsi:type="dcterms:W3CDTF">2018-07-09T17:58:50Z</dcterms:modified>
</cp:coreProperties>
</file>