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ASEG 2\12 DICIEMBRE 25  .xlsx 2026-01-13 15-42-53\"/>
    </mc:Choice>
  </mc:AlternateContent>
  <bookViews>
    <workbookView xWindow="0" yWindow="0" windowWidth="28800" windowHeight="11700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EAA!$A$2:$F$21</definedName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 localSheetId="0">[2]ECABR!#REF!</definedName>
    <definedName name="A325_FFF_PEGT_CLC_2301">[2]ECABR!#REF!</definedName>
    <definedName name="abc" localSheetId="0">[3]TOTAL!#REF!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EAA!$A$1:$F$28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[3]TOTAL!#REF!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mao" localSheetId="0">[2]ECABR!#REF!</definedName>
    <definedName name="mao">[2]ECABR!#REF!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E21" i="1" s="1"/>
  <c r="F21" i="1" s="1"/>
  <c r="B20" i="1"/>
  <c r="E20" i="1" s="1"/>
  <c r="F20" i="1" s="1"/>
  <c r="E19" i="1"/>
  <c r="F19" i="1" s="1"/>
  <c r="B19" i="1"/>
  <c r="C18" i="1"/>
  <c r="E18" i="1" s="1"/>
  <c r="F18" i="1" s="1"/>
  <c r="B18" i="1"/>
  <c r="B17" i="1"/>
  <c r="E17" i="1" s="1"/>
  <c r="F17" i="1" s="1"/>
  <c r="B16" i="1"/>
  <c r="E16" i="1" s="1"/>
  <c r="F16" i="1" s="1"/>
  <c r="B15" i="1"/>
  <c r="E15" i="1" s="1"/>
  <c r="F15" i="1" s="1"/>
  <c r="E14" i="1"/>
  <c r="F14" i="1" s="1"/>
  <c r="B14" i="1"/>
  <c r="B13" i="1"/>
  <c r="B12" i="1" s="1"/>
  <c r="E12" i="1" s="1"/>
  <c r="F12" i="1" s="1"/>
  <c r="D12" i="1"/>
  <c r="C12" i="1"/>
  <c r="B11" i="1"/>
  <c r="E11" i="1" s="1"/>
  <c r="F11" i="1" s="1"/>
  <c r="B10" i="1"/>
  <c r="E10" i="1" s="1"/>
  <c r="F10" i="1" s="1"/>
  <c r="F9" i="1"/>
  <c r="E9" i="1"/>
  <c r="B9" i="1"/>
  <c r="E8" i="1"/>
  <c r="F8" i="1" s="1"/>
  <c r="B8" i="1"/>
  <c r="B7" i="1"/>
  <c r="E7" i="1" s="1"/>
  <c r="F7" i="1" s="1"/>
  <c r="D6" i="1"/>
  <c r="C6" i="1"/>
  <c r="C4" i="1" s="1"/>
  <c r="C3" i="1" s="1"/>
  <c r="B6" i="1"/>
  <c r="E6" i="1" s="1"/>
  <c r="F6" i="1" s="1"/>
  <c r="D5" i="1"/>
  <c r="D4" i="1" s="1"/>
  <c r="D3" i="1" s="1"/>
  <c r="C5" i="1"/>
  <c r="B5" i="1"/>
  <c r="B4" i="1" l="1"/>
  <c r="E13" i="1"/>
  <c r="F13" i="1" s="1"/>
  <c r="E5" i="1"/>
  <c r="M5" i="1" l="1"/>
  <c r="F5" i="1"/>
  <c r="E4" i="1"/>
  <c r="F4" i="1" s="1"/>
  <c r="B3" i="1"/>
  <c r="E3" i="1" s="1"/>
  <c r="F3" i="1" s="1"/>
</calcChain>
</file>

<file path=xl/sharedStrings.xml><?xml version="1.0" encoding="utf-8"?>
<sst xmlns="http://schemas.openxmlformats.org/spreadsheetml/2006/main" count="31" uniqueCount="31">
  <si>
    <t xml:space="preserve">
Fideicomiso de Apoyo operativo al Consejo de Cuenca Lerma Chapala   &lt;&lt;FICUENCA&gt;&gt;
Estado Analítico del Activo
Del 01 de Enero al 31 de Diciembre de 2025
        ( Cifras en Pesos 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</si>
  <si>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</si>
  <si>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</si>
  <si>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</si>
  <si>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</si>
  <si>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</si>
  <si>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</si>
  <si>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</si>
  <si>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</si>
  <si>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</si>
  <si>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</si>
  <si>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</si>
  <si>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</si>
  <si>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</si>
  <si>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</si>
  <si>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</si>
  <si>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</si>
  <si>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</si>
  <si>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</si>
  <si>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</si>
  <si>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</si>
  <si>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</si>
  <si>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</si>
  <si>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</si>
  <si>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</si>
  <si>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</si>
  <si>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</si>
  <si>
    <t xml:space="preserve">    Ing. Marisol Suárez Correa                                        Juan Lara Centeno</t>
  </si>
  <si>
    <t xml:space="preserve">                                   Presidenta del Comité Técnico                                  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</si>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</sst>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_-;\-* #,##0_-;_-* &quot;-&quot;??_-;_-@_-"/>
    <numFmt numFmtId="165" formatCode="#,##0_ ;[Red]\-#,##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5" fillId="2" borderId="4" xfId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top" indent="1"/>
    </xf>
    <xf numFmtId="164" fontId="2" fillId="0" borderId="4" xfId="2" applyNumberFormat="1" applyFont="1" applyFill="1" applyBorder="1" applyAlignment="1" applyProtection="1">
      <alignment vertical="top" wrapText="1"/>
      <protection locked="0"/>
    </xf>
    <xf numFmtId="165" fontId="2" fillId="0" borderId="0" xfId="1" applyNumberFormat="1" applyFont="1" applyAlignment="1" applyProtection="1">
      <alignment vertical="top"/>
      <protection locked="0"/>
    </xf>
    <xf numFmtId="3" fontId="4" fillId="0" borderId="0" xfId="0" applyNumberFormat="1" applyFont="1" applyProtection="1">
      <protection locked="0"/>
    </xf>
    <xf numFmtId="0" fontId="5" fillId="0" borderId="4" xfId="1" applyFont="1" applyBorder="1" applyAlignment="1">
      <alignment horizontal="left" vertical="top" indent="2"/>
    </xf>
    <xf numFmtId="164" fontId="4" fillId="0" borderId="0" xfId="0" applyNumberFormat="1" applyFont="1" applyProtection="1">
      <protection locked="0"/>
    </xf>
    <xf numFmtId="0" fontId="6" fillId="0" borderId="4" xfId="1" applyFont="1" applyBorder="1" applyAlignment="1">
      <alignment horizontal="left" vertical="top" indent="2"/>
    </xf>
    <xf numFmtId="164" fontId="1" fillId="0" borderId="4" xfId="2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164" fontId="1" fillId="0" borderId="4" xfId="2" applyNumberFormat="1" applyFont="1" applyFill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0" borderId="6" xfId="1" applyBorder="1" applyAlignment="1" applyProtection="1">
      <alignment vertical="top" wrapText="1"/>
      <protection locked="0"/>
    </xf>
    <xf numFmtId="0" fontId="1" fillId="0" borderId="0" xfId="1" applyAlignment="1" applyProtection="1">
      <alignment horizontal="center" vertical="top" wrapText="1"/>
      <protection locked="0"/>
    </xf>
  </cellXfs>
  <cellStyles count="3">
    <cellStyle name="Millares 4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ASEG%202/12%20DICIEMBRE%2025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>
        <row r="5">
          <cell r="B5">
            <v>1382946.47</v>
          </cell>
          <cell r="C5">
            <v>1273015.4099999999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662937.49</v>
          </cell>
        </row>
        <row r="20">
          <cell r="C20">
            <v>0</v>
          </cell>
        </row>
        <row r="21">
          <cell r="C21">
            <v>-303799.73</v>
          </cell>
        </row>
        <row r="22">
          <cell r="C22">
            <v>0</v>
          </cell>
        </row>
        <row r="23">
          <cell r="C2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4A5C26"/>
    <pageSetUpPr fitToPage="1"/>
  </sheetPr>
  <dimension ref="A1:N32"/>
  <sheetViews>
    <sheetView showGridLines="0" tabSelected="1" zoomScaleNormal="100" workbookViewId="0">
      <selection activeCell="C19" sqref="C19"/>
    </sheetView>
  </sheetViews>
  <sheetFormatPr baseColWidth="10" defaultColWidth="12" defaultRowHeight="12.75" x14ac:dyDescent="0.2"/>
  <cols>
    <col min="1" max="1" width="57.6640625" style="4" customWidth="1"/>
    <col min="2" max="2" width="17.6640625" style="4" customWidth="1"/>
    <col min="3" max="4" width="19.83203125" style="4" customWidth="1"/>
    <col min="5" max="6" width="17.6640625" style="4" customWidth="1"/>
    <col min="7" max="7" width="1.1640625" style="4" hidden="1" customWidth="1"/>
    <col min="8" max="8" width="14.83203125" style="4" hidden="1" customWidth="1"/>
    <col min="9" max="12" width="0" style="4" hidden="1" customWidth="1"/>
    <col min="13" max="16384" width="12" style="4"/>
  </cols>
  <sheetData>
    <row r="1" spans="1:14" ht="70.5" customHeight="1" x14ac:dyDescent="0.2">
      <c r="A1" s="1" t="s">
        <v>0</v>
      </c>
      <c r="B1" s="2"/>
      <c r="C1" s="2"/>
      <c r="D1" s="2"/>
      <c r="E1" s="2"/>
      <c r="F1" s="3"/>
    </row>
    <row r="2" spans="1:14" ht="22.5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14" x14ac:dyDescent="0.2">
      <c r="A3" s="7" t="s">
        <v>7</v>
      </c>
      <c r="B3" s="8">
        <f>+B4+B12</f>
        <v>1632153.17</v>
      </c>
      <c r="C3" s="8">
        <f>+C4+C12</f>
        <v>13174218.710000001</v>
      </c>
      <c r="D3" s="8">
        <f>+D4+D12</f>
        <v>13135812.170000002</v>
      </c>
      <c r="E3" s="8">
        <f>+B3+C3-D3</f>
        <v>1670559.709999999</v>
      </c>
      <c r="F3" s="8">
        <f>+E3-B3</f>
        <v>38406.539999999106</v>
      </c>
      <c r="H3" s="9">
        <v>0</v>
      </c>
      <c r="I3" s="10">
        <v>0</v>
      </c>
      <c r="J3" s="10">
        <v>0</v>
      </c>
    </row>
    <row r="4" spans="1:14" x14ac:dyDescent="0.2">
      <c r="A4" s="11" t="s">
        <v>8</v>
      </c>
      <c r="B4" s="8">
        <f>+B5+B6+B7+B8+B9+B10+B11</f>
        <v>1273015.4099999999</v>
      </c>
      <c r="C4" s="8">
        <f t="shared" ref="C4:D4" si="0">+C5+C6+C7+C8+C9+C10+C11</f>
        <v>13245743.23</v>
      </c>
      <c r="D4" s="8">
        <f t="shared" si="0"/>
        <v>13135812.170000002</v>
      </c>
      <c r="E4" s="8">
        <f t="shared" ref="E4:E21" si="1">+B4+C4-D4</f>
        <v>1382946.4699999988</v>
      </c>
      <c r="F4" s="8">
        <f t="shared" ref="F4:F21" si="2">+E4-B4</f>
        <v>109931.05999999889</v>
      </c>
      <c r="M4" s="12"/>
    </row>
    <row r="5" spans="1:14" x14ac:dyDescent="0.2">
      <c r="A5" s="13" t="s">
        <v>9</v>
      </c>
      <c r="B5" s="14">
        <f>+[1]ESF!C5</f>
        <v>1273015.4099999999</v>
      </c>
      <c r="C5" s="14">
        <f>64891.92+432969.26+330123.17+107617.08+213268.77+160135.33+182907.13+3572581.16+4961606.45+2708643.14+161172.42+340726.99</f>
        <v>13236642.82</v>
      </c>
      <c r="D5" s="14">
        <f>108215.23+575457.87+517153.96+208341.71+420819.15+315945.48+362954.11+3122274.96+3914216.49+2602822.46+309721.76+668788.58</f>
        <v>13126711.760000002</v>
      </c>
      <c r="E5" s="14">
        <f>B5+C5-D5</f>
        <v>1382946.4699999988</v>
      </c>
      <c r="F5" s="14">
        <f t="shared" si="2"/>
        <v>109931.05999999889</v>
      </c>
      <c r="K5" s="10">
        <v>0</v>
      </c>
      <c r="M5" s="12">
        <f>+E5-[1]ESF!B5</f>
        <v>0</v>
      </c>
    </row>
    <row r="6" spans="1:14" x14ac:dyDescent="0.2">
      <c r="A6" s="13" t="s">
        <v>10</v>
      </c>
      <c r="B6" s="14">
        <f>+[1]ESF!C6</f>
        <v>0</v>
      </c>
      <c r="C6" s="14">
        <f>4330.63+4769.78</f>
        <v>9100.41</v>
      </c>
      <c r="D6" s="14">
        <f>2830.63+1500+4769.78</f>
        <v>9100.41</v>
      </c>
      <c r="E6" s="14">
        <f t="shared" si="1"/>
        <v>0</v>
      </c>
      <c r="F6" s="14">
        <f t="shared" si="2"/>
        <v>0</v>
      </c>
    </row>
    <row r="7" spans="1:14" x14ac:dyDescent="0.2">
      <c r="A7" s="13" t="s">
        <v>11</v>
      </c>
      <c r="B7" s="14">
        <f>+[1]ESF!C7</f>
        <v>0</v>
      </c>
      <c r="C7" s="14">
        <v>0</v>
      </c>
      <c r="D7" s="14">
        <v>0</v>
      </c>
      <c r="E7" s="14">
        <f t="shared" si="1"/>
        <v>0</v>
      </c>
      <c r="F7" s="14">
        <f t="shared" si="2"/>
        <v>0</v>
      </c>
    </row>
    <row r="8" spans="1:14" x14ac:dyDescent="0.2">
      <c r="A8" s="13" t="s">
        <v>12</v>
      </c>
      <c r="B8" s="14">
        <f>+[1]ESF!C8</f>
        <v>0</v>
      </c>
      <c r="C8" s="14">
        <v>0</v>
      </c>
      <c r="D8" s="14">
        <v>0</v>
      </c>
      <c r="E8" s="14">
        <f t="shared" si="1"/>
        <v>0</v>
      </c>
      <c r="F8" s="14">
        <f t="shared" si="2"/>
        <v>0</v>
      </c>
    </row>
    <row r="9" spans="1:14" x14ac:dyDescent="0.2">
      <c r="A9" s="13" t="s">
        <v>13</v>
      </c>
      <c r="B9" s="14">
        <f>+[1]ESF!C9</f>
        <v>0</v>
      </c>
      <c r="C9" s="14">
        <v>0</v>
      </c>
      <c r="D9" s="14">
        <v>0</v>
      </c>
      <c r="E9" s="14">
        <f t="shared" si="1"/>
        <v>0</v>
      </c>
      <c r="F9" s="14">
        <f t="shared" si="2"/>
        <v>0</v>
      </c>
    </row>
    <row r="10" spans="1:14" ht="14.25" customHeight="1" x14ac:dyDescent="0.2">
      <c r="A10" s="13" t="s">
        <v>14</v>
      </c>
      <c r="B10" s="14">
        <f>+[1]ESF!C10</f>
        <v>0</v>
      </c>
      <c r="C10" s="14">
        <v>0</v>
      </c>
      <c r="D10" s="14">
        <v>0</v>
      </c>
      <c r="E10" s="14">
        <f t="shared" si="1"/>
        <v>0</v>
      </c>
      <c r="F10" s="14">
        <f t="shared" si="2"/>
        <v>0</v>
      </c>
    </row>
    <row r="11" spans="1:14" x14ac:dyDescent="0.2">
      <c r="A11" s="13" t="s">
        <v>15</v>
      </c>
      <c r="B11" s="14">
        <f>+[1]ESF!C11</f>
        <v>0</v>
      </c>
      <c r="C11" s="14">
        <v>0</v>
      </c>
      <c r="D11" s="14">
        <v>0</v>
      </c>
      <c r="E11" s="14">
        <f t="shared" si="1"/>
        <v>0</v>
      </c>
      <c r="F11" s="14">
        <f t="shared" si="2"/>
        <v>0</v>
      </c>
      <c r="M11" s="15"/>
      <c r="N11" s="15"/>
    </row>
    <row r="12" spans="1:14" x14ac:dyDescent="0.2">
      <c r="A12" s="11" t="s">
        <v>16</v>
      </c>
      <c r="B12" s="8">
        <f>SUM(B13:B21)</f>
        <v>359137.76</v>
      </c>
      <c r="C12" s="8">
        <f t="shared" ref="C12:D12" si="3">SUM(C13:C21)</f>
        <v>-71524.520000000019</v>
      </c>
      <c r="D12" s="8">
        <f t="shared" si="3"/>
        <v>0</v>
      </c>
      <c r="E12" s="8">
        <f t="shared" si="1"/>
        <v>287613.24</v>
      </c>
      <c r="F12" s="8">
        <f t="shared" si="2"/>
        <v>-71524.520000000019</v>
      </c>
      <c r="M12" s="15"/>
      <c r="N12" s="15"/>
    </row>
    <row r="13" spans="1:14" x14ac:dyDescent="0.2">
      <c r="A13" s="13" t="s">
        <v>17</v>
      </c>
      <c r="B13" s="14">
        <f>+[1]ESF!C16</f>
        <v>0</v>
      </c>
      <c r="C13" s="14">
        <v>0</v>
      </c>
      <c r="D13" s="14">
        <v>0</v>
      </c>
      <c r="E13" s="14">
        <f t="shared" si="1"/>
        <v>0</v>
      </c>
      <c r="F13" s="14">
        <f t="shared" si="2"/>
        <v>0</v>
      </c>
      <c r="M13" s="15"/>
      <c r="N13" s="15"/>
    </row>
    <row r="14" spans="1:14" ht="15.75" customHeight="1" x14ac:dyDescent="0.2">
      <c r="A14" s="13" t="s">
        <v>18</v>
      </c>
      <c r="B14" s="14">
        <f>+[1]ESF!C17</f>
        <v>0</v>
      </c>
      <c r="C14" s="16">
        <v>0</v>
      </c>
      <c r="D14" s="16">
        <v>0</v>
      </c>
      <c r="E14" s="16">
        <f t="shared" si="1"/>
        <v>0</v>
      </c>
      <c r="F14" s="16">
        <f t="shared" si="2"/>
        <v>0</v>
      </c>
      <c r="M14" s="15"/>
      <c r="N14" s="15"/>
    </row>
    <row r="15" spans="1:14" x14ac:dyDescent="0.2">
      <c r="A15" s="13" t="s">
        <v>19</v>
      </c>
      <c r="B15" s="14">
        <f>+[1]ESF!C18</f>
        <v>0</v>
      </c>
      <c r="C15" s="16">
        <v>0</v>
      </c>
      <c r="D15" s="16">
        <v>0</v>
      </c>
      <c r="E15" s="16">
        <f t="shared" si="1"/>
        <v>0</v>
      </c>
      <c r="F15" s="16">
        <f t="shared" si="2"/>
        <v>0</v>
      </c>
      <c r="M15" s="15"/>
      <c r="N15" s="15"/>
    </row>
    <row r="16" spans="1:14" x14ac:dyDescent="0.2">
      <c r="A16" s="13" t="s">
        <v>20</v>
      </c>
      <c r="B16" s="14">
        <f>+[1]ESF!C19</f>
        <v>662937.49</v>
      </c>
      <c r="C16" s="14">
        <v>17111.68</v>
      </c>
      <c r="D16" s="14">
        <v>0</v>
      </c>
      <c r="E16" s="16">
        <f t="shared" si="1"/>
        <v>680049.17</v>
      </c>
      <c r="F16" s="16">
        <f t="shared" si="2"/>
        <v>17111.680000000051</v>
      </c>
      <c r="K16" s="10">
        <v>0</v>
      </c>
      <c r="M16" s="15"/>
      <c r="N16" s="15"/>
    </row>
    <row r="17" spans="1:14" x14ac:dyDescent="0.2">
      <c r="A17" s="13" t="s">
        <v>21</v>
      </c>
      <c r="B17" s="14">
        <f>+[1]ESF!C20</f>
        <v>0</v>
      </c>
      <c r="C17" s="14">
        <v>0</v>
      </c>
      <c r="D17" s="14">
        <v>0</v>
      </c>
      <c r="E17" s="16">
        <f t="shared" si="1"/>
        <v>0</v>
      </c>
      <c r="F17" s="16">
        <f t="shared" si="2"/>
        <v>0</v>
      </c>
      <c r="M17" s="15"/>
      <c r="N17" s="15"/>
    </row>
    <row r="18" spans="1:14" x14ac:dyDescent="0.2">
      <c r="A18" s="13" t="s">
        <v>22</v>
      </c>
      <c r="B18" s="14">
        <f>+[1]ESF!C21</f>
        <v>-303799.73</v>
      </c>
      <c r="C18" s="14">
        <f>-7386.35-7386.35-7386.35-7386.35-7386.35-7386.35-7386.35-7386.35-7386.35-7386.35-7386.35-7386.35</f>
        <v>-88636.200000000012</v>
      </c>
      <c r="D18" s="14">
        <v>0</v>
      </c>
      <c r="E18" s="14">
        <f t="shared" si="1"/>
        <v>-392435.93</v>
      </c>
      <c r="F18" s="14">
        <f t="shared" si="2"/>
        <v>-88636.200000000012</v>
      </c>
      <c r="K18" s="10">
        <v>0</v>
      </c>
      <c r="M18" s="15"/>
      <c r="N18" s="15"/>
    </row>
    <row r="19" spans="1:14" x14ac:dyDescent="0.2">
      <c r="A19" s="13" t="s">
        <v>23</v>
      </c>
      <c r="B19" s="14">
        <f>+[1]ESF!C22</f>
        <v>0</v>
      </c>
      <c r="C19" s="14">
        <v>0</v>
      </c>
      <c r="D19" s="14">
        <v>0</v>
      </c>
      <c r="E19" s="16">
        <f t="shared" si="1"/>
        <v>0</v>
      </c>
      <c r="F19" s="16">
        <f t="shared" si="2"/>
        <v>0</v>
      </c>
      <c r="M19" s="15"/>
      <c r="N19" s="15"/>
    </row>
    <row r="20" spans="1:14" x14ac:dyDescent="0.2">
      <c r="A20" s="13" t="s">
        <v>24</v>
      </c>
      <c r="B20" s="14">
        <f>+[1]ESF!C23</f>
        <v>0</v>
      </c>
      <c r="C20" s="14">
        <v>0</v>
      </c>
      <c r="D20" s="14">
        <v>0</v>
      </c>
      <c r="E20" s="16">
        <f t="shared" si="1"/>
        <v>0</v>
      </c>
      <c r="F20" s="16">
        <f t="shared" si="2"/>
        <v>0</v>
      </c>
    </row>
    <row r="21" spans="1:14" x14ac:dyDescent="0.2">
      <c r="A21" s="13" t="s">
        <v>25</v>
      </c>
      <c r="B21" s="14">
        <f>+[1]ESF!C24</f>
        <v>0</v>
      </c>
      <c r="C21" s="14">
        <v>0</v>
      </c>
      <c r="D21" s="14">
        <v>0</v>
      </c>
      <c r="E21" s="14">
        <f t="shared" si="1"/>
        <v>0</v>
      </c>
      <c r="F21" s="14">
        <f t="shared" si="2"/>
        <v>0</v>
      </c>
    </row>
    <row r="22" spans="1:14" x14ac:dyDescent="0.2">
      <c r="A22" s="17" t="s">
        <v>26</v>
      </c>
      <c r="B22" s="17"/>
      <c r="C22" s="17"/>
      <c r="D22" s="17"/>
      <c r="E22" s="17"/>
      <c r="F22" s="17"/>
    </row>
    <row r="27" spans="1:14" x14ac:dyDescent="0.2">
      <c r="A27" s="18" t="s">
        <v>27</v>
      </c>
      <c r="B27" s="18"/>
      <c r="C27" s="18"/>
      <c r="D27" s="18"/>
      <c r="E27" s="18"/>
      <c r="F27" s="18"/>
    </row>
    <row r="28" spans="1:14" ht="12.75" customHeight="1" x14ac:dyDescent="0.2">
      <c r="A28" s="19" t="s">
        <v>28</v>
      </c>
      <c r="B28" s="19"/>
      <c r="C28" s="19"/>
      <c r="D28" s="19"/>
      <c r="E28" s="19"/>
      <c r="F28" s="19"/>
    </row>
    <row r="29" spans="1:14" ht="36.75" customHeight="1" x14ac:dyDescent="0.2"/>
    <row r="30" spans="1:14" hidden="1" x14ac:dyDescent="0.2">
      <c r="A30" s="20"/>
    </row>
    <row r="31" spans="1:14" hidden="1" x14ac:dyDescent="0.2">
      <c r="A31" s="21" t="s">
        <v>29</v>
      </c>
    </row>
    <row r="32" spans="1:14" hidden="1" x14ac:dyDescent="0.2">
      <c r="A32" s="21" t="s">
        <v>30</v>
      </c>
    </row>
  </sheetData>
  <sheetProtection formatCells="0" formatColumns="0" formatRows="0" autoFilter="0"/>
  <mergeCells count="4">
    <mergeCell ref="A1:F1"/>
    <mergeCell ref="A22:F22"/>
    <mergeCell ref="A27:F27"/>
    <mergeCell ref="A28:F28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2026-01-13T21:42:58Z</dcterms:created>
  <dcterms:modified xsi:type="dcterms:W3CDTF">2026-01-13T21:42:59Z</dcterms:modified>
</cp:coreProperties>
</file>