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25725"/>
</workbook>
</file>

<file path=xl/calcChain.xml><?xml version="1.0" encoding="utf-8"?>
<calcChain xmlns="http://schemas.openxmlformats.org/spreadsheetml/2006/main">
  <c r="D16" i="1"/>
  <c r="E16" s="1"/>
  <c r="I16"/>
  <c r="J16" s="1"/>
  <c r="J14" s="1"/>
  <c r="D17"/>
  <c r="E17" s="1"/>
  <c r="I17"/>
  <c r="J17" s="1"/>
  <c r="D18"/>
  <c r="E18" s="1"/>
  <c r="I18"/>
  <c r="J18" s="1"/>
  <c r="D19"/>
  <c r="E19" s="1"/>
  <c r="I19"/>
  <c r="J19" s="1"/>
  <c r="D20"/>
  <c r="E20" s="1"/>
  <c r="I20"/>
  <c r="J20" s="1"/>
  <c r="D21"/>
  <c r="E21" s="1"/>
  <c r="I21"/>
  <c r="J21" s="1"/>
  <c r="D22"/>
  <c r="E22" s="1"/>
  <c r="I22"/>
  <c r="J22" s="1"/>
  <c r="I23"/>
  <c r="J23" s="1"/>
  <c r="D26"/>
  <c r="E26" s="1"/>
  <c r="D27"/>
  <c r="E27" s="1"/>
  <c r="I27"/>
  <c r="I25" s="1"/>
  <c r="D28"/>
  <c r="E28" s="1"/>
  <c r="I28"/>
  <c r="J28" s="1"/>
  <c r="D29"/>
  <c r="E29" s="1"/>
  <c r="I29"/>
  <c r="J29" s="1"/>
  <c r="D30"/>
  <c r="E30" s="1"/>
  <c r="I30"/>
  <c r="J30" s="1"/>
  <c r="D31"/>
  <c r="E31" s="1"/>
  <c r="I31"/>
  <c r="J31" s="1"/>
  <c r="D32"/>
  <c r="E32" s="1"/>
  <c r="I32"/>
  <c r="J32" s="1"/>
  <c r="D33"/>
  <c r="E33" s="1"/>
  <c r="D34"/>
  <c r="E34" s="1"/>
  <c r="I38"/>
  <c r="J38" s="1"/>
  <c r="I39"/>
  <c r="J39" s="1"/>
  <c r="I40"/>
  <c r="J40" s="1"/>
  <c r="I42"/>
  <c r="I44"/>
  <c r="I45"/>
  <c r="J45"/>
  <c r="I46"/>
  <c r="J46" s="1"/>
  <c r="I47"/>
  <c r="J47"/>
  <c r="I48"/>
  <c r="J48" s="1"/>
  <c r="I52"/>
  <c r="I50" s="1"/>
  <c r="I53"/>
  <c r="J53"/>
  <c r="J42" l="1"/>
  <c r="E14"/>
  <c r="J36"/>
  <c r="E24"/>
  <c r="I36"/>
  <c r="I34" s="1"/>
  <c r="D24"/>
  <c r="I14"/>
  <c r="I12" s="1"/>
  <c r="J27"/>
  <c r="J25" s="1"/>
  <c r="J12" s="1"/>
  <c r="J52"/>
  <c r="J50" s="1"/>
  <c r="D14"/>
  <c r="D12" s="1"/>
  <c r="E12" l="1"/>
  <c r="J34"/>
</calcChain>
</file>

<file path=xl/sharedStrings.xml><?xml version="1.0" encoding="utf-8"?>
<sst xmlns="http://schemas.openxmlformats.org/spreadsheetml/2006/main" count="66" uniqueCount="63">
  <si>
    <t>Coordinación de Seguimiento y Control de Fideicomisos</t>
  </si>
  <si>
    <t>Presidente del Comité Técnico</t>
  </si>
  <si>
    <t>Miguel Espino Salgado</t>
  </si>
  <si>
    <t>Paulo Bañuelos Rosales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</si>
  <si>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</si>
  <si>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</si>
  <si>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</si>
  <si>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</si>
  <si>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</si>
  <si>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</si>
  <si>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</si>
  <si>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</si>
  <si>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</si>
  <si>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</si>
  <si>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</si>
  <si>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</si>
  <si>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</si>
  <si>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</si>
  <si>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</si>
  <si>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</si>
  <si>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</si>
  <si>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</si>
  <si>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</si>
  <si>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</si>
  <si>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</si>
  <si>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</si>
  <si>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</si>
  <si>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</si>
  <si>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</si>
  <si>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</si>
  <si>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</si>
  <si>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</si>
  <si>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</si>
  <si>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</si>
  <si>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</si>
  <si>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</si>
  <si>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</si>
  <si>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</si>
  <si>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</si>
  <si>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</si>
  <si>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</si>
  <si>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</si>
  <si>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</si>
  <si>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</si>
  <si>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</si>
  <si>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</si>
  <si>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</si>
  <si>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</si>
  <si>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</si>
  <si>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</si>
  <si>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</si>
  <si>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</si>
  <si>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</si>
  <si>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</si>
  <si>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</si>
  <si>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</si>
  <si>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</si>
  <si>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</si>
  <si>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FIDEICOMISO DE APOYO OPERATIVO AL CONSEJO DE CUENCA LERMA CHAPALA &lt;&lt;FICUENCA&gt;&gt;</t>
  </si>
  <si>
    <t>Ente Público:</t>
  </si>
  <si>
    <t>(Pesos)</t>
  </si>
  <si>
    <t>al 30 de junio de 2018</t>
  </si>
  <si>
    <t>ESTADO DE CAMBIOS EN LA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</si>
</sst>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wrapText="1"/>
    </xf>
    <xf numFmtId="0" fontId="3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0" xfId="0" applyFont="1" applyFill="1" applyBorder="1" applyAlignment="1" applyProtection="1">
      <alignment wrapText="1"/>
      <protection locked="0"/>
    </xf>
    <xf numFmtId="0" fontId="4" fillId="11" borderId="0" xfId="0" applyFont="1" applyFill="1" applyBorder="1" applyAlignment="1" applyProtection="1">
      <alignment vertical="center"/>
      <protection locked="0"/>
    </xf>
    <xf numFmtId="43" fontId="4" fillId="11" borderId="0" xfId="1" applyFont="1" applyFill="1" applyBorder="1" applyProtection="1">
      <protection locked="0"/>
    </xf>
    <xf numFmtId="0" fontId="4" fillId="11" borderId="0" xfId="0" applyFont="1" applyFill="1" applyBorder="1" applyProtection="1"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wrapText="1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/>
    <xf numFmtId="0" fontId="6" fillId="11" borderId="0" xfId="0" applyFont="1" applyFill="1" applyBorder="1" applyAlignment="1">
      <alignment horizontal="left" vertical="top"/>
    </xf>
    <xf numFmtId="0" fontId="4" fillId="11" borderId="0" xfId="0" applyFont="1" applyFill="1" applyBorder="1" applyAlignment="1">
      <alignment vertical="center" wrapText="1"/>
    </xf>
    <xf numFmtId="0" fontId="3" fillId="11" borderId="0" xfId="0" applyFont="1" applyFill="1" applyBorder="1"/>
    <xf numFmtId="43" fontId="4" fillId="11" borderId="3" xfId="1" applyFont="1" applyFill="1" applyBorder="1"/>
    <xf numFmtId="0" fontId="4" fillId="11" borderId="3" xfId="0" applyFont="1" applyFill="1" applyBorder="1"/>
    <xf numFmtId="0" fontId="4" fillId="11" borderId="3" xfId="0" applyFont="1" applyFill="1" applyBorder="1" applyAlignment="1">
      <alignment vertical="center" wrapText="1"/>
    </xf>
    <xf numFmtId="0" fontId="3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5" xfId="0" applyFont="1" applyFill="1" applyBorder="1"/>
    <xf numFmtId="3" fontId="4" fillId="11" borderId="3" xfId="1" applyNumberFormat="1" applyFont="1" applyFill="1" applyBorder="1" applyAlignment="1" applyProtection="1">
      <alignment horizontal="right" vertical="top" wrapText="1"/>
    </xf>
    <xf numFmtId="0" fontId="4" fillId="11" borderId="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vertical="top"/>
    </xf>
    <xf numFmtId="0" fontId="4" fillId="11" borderId="6" xfId="0" applyFont="1" applyFill="1" applyBorder="1" applyAlignment="1">
      <alignment horizontal="left" vertical="top"/>
    </xf>
    <xf numFmtId="0" fontId="3" fillId="11" borderId="7" xfId="0" applyFont="1" applyFill="1" applyBorder="1"/>
    <xf numFmtId="3" fontId="4" fillId="11" borderId="0" xfId="1" applyNumberFormat="1" applyFont="1" applyFill="1" applyBorder="1" applyAlignment="1" applyProtection="1">
      <alignment horizontal="righ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8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 applyProtection="1">
      <alignment horizontal="right" vertical="top"/>
    </xf>
    <xf numFmtId="0" fontId="5" fillId="11" borderId="0" xfId="0" applyFont="1" applyFill="1" applyBorder="1" applyAlignment="1">
      <alignment horizontal="left" vertical="top" wrapText="1"/>
    </xf>
    <xf numFmtId="0" fontId="5" fillId="11" borderId="8" xfId="0" applyFont="1" applyFill="1" applyBorder="1" applyAlignment="1">
      <alignment horizontal="left" vertical="top"/>
    </xf>
    <xf numFmtId="0" fontId="7" fillId="11" borderId="0" xfId="2" applyFont="1" applyFill="1" applyBorder="1" applyAlignment="1" applyProtection="1">
      <alignment horizontal="center"/>
    </xf>
    <xf numFmtId="0" fontId="4" fillId="11" borderId="0" xfId="0" applyFont="1" applyFill="1" applyBorder="1" applyAlignment="1">
      <alignment horizontal="justify" vertical="top" wrapText="1"/>
    </xf>
    <xf numFmtId="0" fontId="8" fillId="11" borderId="0" xfId="0" applyFont="1" applyFill="1" applyBorder="1" applyAlignment="1">
      <alignment horizontal="left" vertical="top" wrapText="1"/>
    </xf>
    <xf numFmtId="0" fontId="3" fillId="11" borderId="0" xfId="0" applyFont="1" applyFill="1" applyBorder="1" applyAlignment="1">
      <alignment wrapText="1"/>
    </xf>
    <xf numFmtId="0" fontId="7" fillId="11" borderId="0" xfId="2" applyFont="1" applyFill="1" applyBorder="1" applyAlignment="1">
      <alignment horizontal="center"/>
    </xf>
    <xf numFmtId="0" fontId="5" fillId="11" borderId="0" xfId="2" applyFont="1" applyFill="1" applyBorder="1" applyAlignment="1">
      <alignment vertical="top"/>
    </xf>
    <xf numFmtId="0" fontId="3" fillId="11" borderId="8" xfId="0" applyFont="1" applyFill="1" applyBorder="1" applyAlignment="1">
      <alignment vertical="top"/>
    </xf>
    <xf numFmtId="0" fontId="3" fillId="11" borderId="0" xfId="0" applyFont="1" applyFill="1" applyBorder="1" applyAlignment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8" xfId="0" applyFont="1" applyFill="1" applyBorder="1" applyAlignment="1"/>
    <xf numFmtId="0" fontId="5" fillId="12" borderId="9" xfId="2" applyFont="1" applyFill="1" applyBorder="1" applyAlignment="1">
      <alignment horizontal="center" vertical="center"/>
    </xf>
    <xf numFmtId="164" fontId="5" fillId="12" borderId="4" xfId="1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2" applyFont="1" applyFill="1" applyBorder="1" applyAlignment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center"/>
    </xf>
    <xf numFmtId="0" fontId="9" fillId="12" borderId="0" xfId="0" applyFont="1" applyFill="1" applyBorder="1" applyAlignment="1"/>
    <xf numFmtId="0" fontId="3" fillId="12" borderId="0" xfId="0" applyFont="1" applyFill="1"/>
    <xf numFmtId="0" fontId="5" fillId="12" borderId="0" xfId="2" applyFont="1" applyFill="1" applyBorder="1" applyAlignment="1"/>
    <xf numFmtId="0" fontId="3" fillId="12" borderId="0" xfId="0" applyFont="1" applyFill="1" applyBorder="1" applyAlignment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1447732.57</v>
          </cell>
          <cell r="E16">
            <v>1205876.58</v>
          </cell>
          <cell r="I16">
            <v>11231.35</v>
          </cell>
          <cell r="J16">
            <v>94231.66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65206.400000000001</v>
          </cell>
          <cell r="E32">
            <v>48340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10089.66</v>
          </cell>
          <cell r="E34">
            <v>2417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334050.03999999992</v>
          </cell>
          <cell r="J50">
            <v>-238702.35999999987</v>
          </cell>
        </row>
        <row r="51">
          <cell r="I51">
            <v>1157567.92</v>
          </cell>
          <cell r="J51">
            <v>1396270.28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2"/>
  <sheetViews>
    <sheetView showGridLines="0" tabSelected="1" topLeftCell="A28" zoomScale="80" zoomScaleNormal="80" zoomScalePageLayoutView="80" workbookViewId="0">
      <selection activeCell="C38" sqref="C38"/>
    </sheetView>
  </sheetViews>
  <sheetFormatPr baseColWidth="10" defaultRowHeight="12.75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>
      <c r="A1" s="75"/>
      <c r="B1" s="73"/>
      <c r="C1" s="71"/>
      <c r="D1" s="71"/>
      <c r="E1" s="71"/>
      <c r="F1" s="71"/>
      <c r="G1" s="71"/>
      <c r="H1" s="71"/>
      <c r="I1" s="71"/>
      <c r="J1" s="74"/>
      <c r="K1" s="74"/>
    </row>
    <row r="2" spans="1:11" ht="14.1" customHeight="1">
      <c r="A2" s="72"/>
      <c r="B2" s="73"/>
      <c r="C2" s="71" t="s">
        <v>62</v>
      </c>
      <c r="D2" s="71"/>
      <c r="E2" s="71"/>
      <c r="F2" s="71"/>
      <c r="G2" s="71"/>
      <c r="H2" s="71"/>
      <c r="I2" s="71"/>
      <c r="J2" s="72"/>
      <c r="K2" s="72"/>
    </row>
    <row r="3" spans="1:11" ht="14.1" customHeight="1">
      <c r="A3" s="71" t="s">
        <v>61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4.1" customHeight="1">
      <c r="A4" s="71" t="s">
        <v>60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0.100000000000001" customHeight="1">
      <c r="A5" s="66"/>
      <c r="B5" s="69"/>
      <c r="C5" s="70"/>
      <c r="D5" s="69" t="s">
        <v>59</v>
      </c>
      <c r="E5" s="68" t="s">
        <v>58</v>
      </c>
      <c r="F5" s="68"/>
      <c r="G5" s="68"/>
      <c r="H5" s="68"/>
      <c r="I5" s="68"/>
      <c r="J5" s="68"/>
    </row>
    <row r="6" spans="1:11" ht="3" customHeight="1">
      <c r="A6" s="67"/>
      <c r="B6" s="67"/>
      <c r="C6" s="67"/>
      <c r="D6" s="67"/>
      <c r="E6" s="67"/>
      <c r="F6" s="67"/>
    </row>
    <row r="7" spans="1:11" s="24" customFormat="1" ht="3" customHeight="1">
      <c r="A7" s="66"/>
      <c r="B7" s="65"/>
      <c r="C7" s="65"/>
      <c r="D7" s="65"/>
      <c r="E7" s="65"/>
      <c r="F7" s="64"/>
      <c r="H7" s="48"/>
    </row>
    <row r="8" spans="1:11" s="24" customFormat="1" ht="3" customHeight="1">
      <c r="A8" s="63"/>
      <c r="B8" s="63"/>
      <c r="C8" s="63"/>
      <c r="D8" s="62"/>
      <c r="E8" s="62"/>
      <c r="F8" s="61"/>
      <c r="H8" s="48"/>
    </row>
    <row r="9" spans="1:11" s="24" customFormat="1" ht="20.100000000000001" customHeight="1">
      <c r="A9" s="60"/>
      <c r="B9" s="58" t="s">
        <v>57</v>
      </c>
      <c r="C9" s="58"/>
      <c r="D9" s="57" t="s">
        <v>56</v>
      </c>
      <c r="E9" s="57" t="s">
        <v>55</v>
      </c>
      <c r="F9" s="59"/>
      <c r="G9" s="58" t="s">
        <v>57</v>
      </c>
      <c r="H9" s="58"/>
      <c r="I9" s="57" t="s">
        <v>56</v>
      </c>
      <c r="J9" s="57" t="s">
        <v>55</v>
      </c>
      <c r="K9" s="56"/>
    </row>
    <row r="10" spans="1:11" ht="3" customHeight="1">
      <c r="A10" s="55"/>
      <c r="B10" s="54"/>
      <c r="C10" s="54"/>
      <c r="D10" s="53"/>
      <c r="E10" s="53"/>
      <c r="F10" s="52"/>
      <c r="G10" s="24"/>
      <c r="H10" s="48"/>
      <c r="I10" s="24"/>
      <c r="J10" s="24"/>
      <c r="K10" s="36"/>
    </row>
    <row r="11" spans="1:11" s="24" customFormat="1" ht="3" customHeight="1">
      <c r="A11" s="51"/>
      <c r="B11" s="50"/>
      <c r="C11" s="50"/>
      <c r="D11" s="49"/>
      <c r="E11" s="49"/>
      <c r="F11" s="3"/>
      <c r="H11" s="48"/>
      <c r="K11" s="36"/>
    </row>
    <row r="12" spans="1:11">
      <c r="A12" s="39"/>
      <c r="B12" s="43" t="s">
        <v>54</v>
      </c>
      <c r="C12" s="43"/>
      <c r="D12" s="42">
        <f>D14+D24</f>
        <v>0</v>
      </c>
      <c r="E12" s="42">
        <f>E14+E24</f>
        <v>266395.05</v>
      </c>
      <c r="F12" s="3"/>
      <c r="G12" s="43" t="s">
        <v>53</v>
      </c>
      <c r="H12" s="43"/>
      <c r="I12" s="42">
        <f>I14+I25</f>
        <v>0</v>
      </c>
      <c r="J12" s="42">
        <f>J14+J25</f>
        <v>83000.31</v>
      </c>
      <c r="K12" s="36"/>
    </row>
    <row r="13" spans="1:11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1">
      <c r="A14" s="44"/>
      <c r="B14" s="43" t="s">
        <v>52</v>
      </c>
      <c r="C14" s="43"/>
      <c r="D14" s="42">
        <f>SUM(D16:D22)</f>
        <v>0</v>
      </c>
      <c r="E14" s="42">
        <f>SUM(E16:E22)</f>
        <v>241855.99</v>
      </c>
      <c r="F14" s="3"/>
      <c r="G14" s="43" t="s">
        <v>51</v>
      </c>
      <c r="H14" s="43"/>
      <c r="I14" s="42">
        <f>SUM(I16:I23)</f>
        <v>0</v>
      </c>
      <c r="J14" s="42">
        <f>SUM(J16:J23)</f>
        <v>83000.31</v>
      </c>
      <c r="K14" s="36"/>
    </row>
    <row r="15" spans="1:11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1">
      <c r="A16" s="39"/>
      <c r="B16" s="38" t="s">
        <v>50</v>
      </c>
      <c r="C16" s="38"/>
      <c r="D16" s="37">
        <f>IF([1]ESF!D16&lt;[1]ESF!E16,[1]ESF!E16-[1]ESF!D16,0)</f>
        <v>0</v>
      </c>
      <c r="E16" s="37">
        <f>IF(D16&gt;0,0,[1]ESF!D16-[1]ESF!E16)</f>
        <v>241855.99</v>
      </c>
      <c r="F16" s="3"/>
      <c r="G16" s="38" t="s">
        <v>49</v>
      </c>
      <c r="H16" s="38"/>
      <c r="I16" s="37">
        <f>IF([1]ESF!I16&gt;[1]ESF!J16,[1]ESF!I16-[1]ESF!J16,0)</f>
        <v>0</v>
      </c>
      <c r="J16" s="37">
        <f>IF(I16&gt;0,0,[1]ESF!J16-[1]ESF!I16)</f>
        <v>83000.31</v>
      </c>
      <c r="K16" s="36"/>
    </row>
    <row r="17" spans="1:11">
      <c r="A17" s="39"/>
      <c r="B17" s="38" t="s">
        <v>48</v>
      </c>
      <c r="C17" s="38"/>
      <c r="D17" s="37">
        <f>IF([1]ESF!D17&lt;[1]ESF!E17,[1]ESF!E17-[1]ESF!D17,0)</f>
        <v>0</v>
      </c>
      <c r="E17" s="37">
        <f>IF(D17&gt;0,0,[1]ESF!D17-[1]ESF!E17)</f>
        <v>0</v>
      </c>
      <c r="F17" s="3"/>
      <c r="G17" s="38" t="s">
        <v>47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>
      <c r="A18" s="39"/>
      <c r="B18" s="38" t="s">
        <v>46</v>
      </c>
      <c r="C18" s="38"/>
      <c r="D18" s="37">
        <f>IF([1]ESF!D18&lt;[1]ESF!E18,[1]ESF!E18-[1]ESF!D18,0)</f>
        <v>0</v>
      </c>
      <c r="E18" s="37">
        <f>IF(D18&gt;0,0,[1]ESF!D18-[1]ESF!E18)</f>
        <v>0</v>
      </c>
      <c r="F18" s="3"/>
      <c r="G18" s="38" t="s">
        <v>45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>
      <c r="A19" s="39"/>
      <c r="B19" s="38" t="s">
        <v>44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43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>
      <c r="A20" s="39"/>
      <c r="B20" s="38" t="s">
        <v>42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41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>
      <c r="A21" s="39"/>
      <c r="B21" s="38" t="s">
        <v>40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6" t="s">
        <v>39</v>
      </c>
      <c r="H21" s="46"/>
      <c r="I21" s="37">
        <f>IF([1]ESF!I21&gt;[1]ESF!J21,[1]ESF!I21-[1]ESF!J21,0)</f>
        <v>0</v>
      </c>
      <c r="J21" s="37">
        <f>IF(I21&gt;0,0,[1]ESF!J21-[1]ESF!I21)</f>
        <v>0</v>
      </c>
      <c r="K21" s="36"/>
    </row>
    <row r="22" spans="1:11">
      <c r="A22" s="39"/>
      <c r="B22" s="38" t="s">
        <v>38</v>
      </c>
      <c r="C22" s="38"/>
      <c r="D22" s="37">
        <f>IF([1]ESF!D22&lt;[1]ESF!E22,[1]ESF!E22-[1]ESF!D22,0)</f>
        <v>0</v>
      </c>
      <c r="E22" s="37">
        <f>IF(D22&gt;0,0,[1]ESF!D22-[1]ESF!E22)</f>
        <v>0</v>
      </c>
      <c r="F22" s="3"/>
      <c r="G22" s="38" t="s">
        <v>37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>
      <c r="A23" s="44"/>
      <c r="B23" s="41"/>
      <c r="C23" s="6"/>
      <c r="D23" s="40"/>
      <c r="E23" s="40"/>
      <c r="F23" s="3"/>
      <c r="G23" s="38" t="s">
        <v>36</v>
      </c>
      <c r="H23" s="38"/>
      <c r="I23" s="37">
        <f>IF([1]ESF!I23&gt;[1]ESF!J23,[1]ESF!I23-[1]ESF!J23,0)</f>
        <v>0</v>
      </c>
      <c r="J23" s="37">
        <f>IF(I23&gt;0,0,[1]ESF!J23-[1]ESF!I23)</f>
        <v>0</v>
      </c>
      <c r="K23" s="36"/>
    </row>
    <row r="24" spans="1:11">
      <c r="A24" s="44"/>
      <c r="B24" s="43" t="s">
        <v>35</v>
      </c>
      <c r="C24" s="43"/>
      <c r="D24" s="42">
        <f>SUM(D26:D34)</f>
        <v>0</v>
      </c>
      <c r="E24" s="42">
        <f>SUM(E26:E34)</f>
        <v>24539.06</v>
      </c>
      <c r="F24" s="3"/>
      <c r="G24" s="41"/>
      <c r="H24" s="41"/>
      <c r="I24" s="40"/>
      <c r="J24" s="40"/>
      <c r="K24" s="36"/>
    </row>
    <row r="25" spans="1:11">
      <c r="A25" s="44"/>
      <c r="B25" s="41"/>
      <c r="C25" s="6"/>
      <c r="D25" s="40"/>
      <c r="E25" s="40"/>
      <c r="F25" s="3"/>
      <c r="G25" s="47" t="s">
        <v>34</v>
      </c>
      <c r="H25" s="47"/>
      <c r="I25" s="42">
        <f>SUM(I27:I32)</f>
        <v>0</v>
      </c>
      <c r="J25" s="42">
        <f>SUM(J27:J32)</f>
        <v>0</v>
      </c>
      <c r="K25" s="36"/>
    </row>
    <row r="26" spans="1:11">
      <c r="A26" s="39"/>
      <c r="B26" s="38" t="s">
        <v>33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0"/>
      <c r="J26" s="40"/>
      <c r="K26" s="36"/>
    </row>
    <row r="27" spans="1:11">
      <c r="A27" s="39"/>
      <c r="B27" s="38" t="s">
        <v>32</v>
      </c>
      <c r="C27" s="38"/>
      <c r="D27" s="37">
        <f>IF([1]ESF!D30&lt;[1]ESF!E30,[1]ESF!E30-[1]ESF!D30,0)</f>
        <v>0</v>
      </c>
      <c r="E27" s="37">
        <f>IF(D27&gt;0,0,[1]ESF!D30-[1]ESF!E30)</f>
        <v>0</v>
      </c>
      <c r="F27" s="3"/>
      <c r="G27" s="38" t="s">
        <v>31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>
      <c r="A28" s="39"/>
      <c r="B28" s="38" t="s">
        <v>30</v>
      </c>
      <c r="C28" s="38"/>
      <c r="D28" s="37">
        <f>IF([1]ESF!D31&lt;[1]ESF!E31,[1]ESF!E31-[1]ESF!D31,0)</f>
        <v>0</v>
      </c>
      <c r="E28" s="37">
        <f>IF(D28&gt;0,0,[1]ESF!D31-[1]ESF!E31)</f>
        <v>0</v>
      </c>
      <c r="F28" s="3"/>
      <c r="G28" s="38" t="s">
        <v>29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>
      <c r="A29" s="39"/>
      <c r="B29" s="38" t="s">
        <v>28</v>
      </c>
      <c r="C29" s="38"/>
      <c r="D29" s="37">
        <f>IF([1]ESF!D32&lt;[1]ESF!E32,[1]ESF!E32-[1]ESF!D32,0)</f>
        <v>0</v>
      </c>
      <c r="E29" s="37">
        <f>IF(D29&gt;0,0,[1]ESF!D32-[1]ESF!E32)</f>
        <v>16866.400000000001</v>
      </c>
      <c r="F29" s="3"/>
      <c r="G29" s="38" t="s">
        <v>27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>
      <c r="A30" s="39"/>
      <c r="B30" s="38" t="s">
        <v>26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25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>
      <c r="A31" s="39"/>
      <c r="B31" s="46" t="s">
        <v>24</v>
      </c>
      <c r="C31" s="46"/>
      <c r="D31" s="37">
        <f>IF([1]ESF!D34&lt;[1]ESF!E34,[1]ESF!E34-[1]ESF!D34,0)</f>
        <v>0</v>
      </c>
      <c r="E31" s="37">
        <f>IF(D31&gt;0,0,[1]ESF!D34-[1]ESF!E34)</f>
        <v>7672.66</v>
      </c>
      <c r="F31" s="3"/>
      <c r="G31" s="46" t="s">
        <v>23</v>
      </c>
      <c r="H31" s="46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>
      <c r="A32" s="39"/>
      <c r="B32" s="38" t="s">
        <v>22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21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>
      <c r="A33" s="39"/>
      <c r="B33" s="46" t="s">
        <v>20</v>
      </c>
      <c r="C33" s="46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5"/>
      <c r="J33" s="45"/>
      <c r="K33" s="36"/>
    </row>
    <row r="34" spans="1:11">
      <c r="A34" s="39"/>
      <c r="B34" s="38" t="s">
        <v>19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18</v>
      </c>
      <c r="H34" s="43"/>
      <c r="I34" s="42">
        <f>I36+I42+I50</f>
        <v>572752.39999999979</v>
      </c>
      <c r="J34" s="42">
        <f>J36+J42+J50</f>
        <v>238702.3600000001</v>
      </c>
      <c r="K34" s="36"/>
    </row>
    <row r="35" spans="1:11">
      <c r="A35" s="44"/>
      <c r="B35" s="41"/>
      <c r="C35" s="6"/>
      <c r="D35" s="45"/>
      <c r="E35" s="45"/>
      <c r="F35" s="3"/>
      <c r="G35" s="41"/>
      <c r="H35" s="41"/>
      <c r="I35" s="40"/>
      <c r="J35" s="40"/>
      <c r="K35" s="36"/>
    </row>
    <row r="36" spans="1:11">
      <c r="A36" s="39"/>
      <c r="B36" s="24"/>
      <c r="C36" s="24"/>
      <c r="D36" s="24"/>
      <c r="E36" s="24"/>
      <c r="F36" s="3"/>
      <c r="G36" s="43" t="s">
        <v>17</v>
      </c>
      <c r="H36" s="43"/>
      <c r="I36" s="42">
        <f>SUM(I38:I40)</f>
        <v>0</v>
      </c>
      <c r="J36" s="42">
        <f>SUM(J38:J40)</f>
        <v>0</v>
      </c>
      <c r="K36" s="36"/>
    </row>
    <row r="37" spans="1:11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>
      <c r="A38" s="39"/>
      <c r="B38" s="24"/>
      <c r="C38" s="24"/>
      <c r="D38" s="24"/>
      <c r="E38" s="24"/>
      <c r="F38" s="3"/>
      <c r="G38" s="38" t="s">
        <v>16</v>
      </c>
      <c r="H38" s="38"/>
      <c r="I38" s="37">
        <f>IF([1]ESF!I44&gt;[1]ESF!J44,[1]ESF!I44-[1]ESF!J44,0)</f>
        <v>0</v>
      </c>
      <c r="J38" s="37">
        <f>IF(I38&gt;0,0,[1]ESF!J44-[1]ESF!I44)</f>
        <v>0</v>
      </c>
      <c r="K38" s="36"/>
    </row>
    <row r="39" spans="1:11">
      <c r="A39" s="44"/>
      <c r="B39" s="24"/>
      <c r="C39" s="24"/>
      <c r="D39" s="24"/>
      <c r="E39" s="24"/>
      <c r="F39" s="3"/>
      <c r="G39" s="38" t="s">
        <v>15</v>
      </c>
      <c r="H39" s="38"/>
      <c r="I39" s="37">
        <f>IF([1]ESF!I45&gt;[1]ESF!J45,[1]ESF!I45-[1]ESF!J45,0)</f>
        <v>0</v>
      </c>
      <c r="J39" s="37">
        <f>IF(I39&gt;0,0,[1]ESF!J45-[1]ESF!I45)</f>
        <v>0</v>
      </c>
      <c r="K39" s="36"/>
    </row>
    <row r="40" spans="1:11">
      <c r="A40" s="39"/>
      <c r="B40" s="24"/>
      <c r="C40" s="24"/>
      <c r="D40" s="24"/>
      <c r="E40" s="24"/>
      <c r="F40" s="3"/>
      <c r="G40" s="38" t="s">
        <v>14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>
      <c r="A42" s="39"/>
      <c r="B42" s="24"/>
      <c r="C42" s="24"/>
      <c r="D42" s="24"/>
      <c r="E42" s="24"/>
      <c r="F42" s="3"/>
      <c r="G42" s="43" t="s">
        <v>13</v>
      </c>
      <c r="H42" s="43"/>
      <c r="I42" s="42">
        <f>SUM(I44:I48)</f>
        <v>572752.39999999979</v>
      </c>
      <c r="J42" s="42">
        <f>SUM(J44:J48)</f>
        <v>238702.3600000001</v>
      </c>
      <c r="K42" s="36"/>
    </row>
    <row r="43" spans="1:11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>
      <c r="A44" s="39"/>
      <c r="B44" s="24"/>
      <c r="C44" s="24"/>
      <c r="D44" s="24"/>
      <c r="E44" s="24"/>
      <c r="F44" s="3"/>
      <c r="G44" s="38" t="s">
        <v>12</v>
      </c>
      <c r="H44" s="38"/>
      <c r="I44" s="37">
        <f>IF([1]ESF!I50&gt;[1]ESF!J50,[1]ESF!I50-[1]ESF!J50,0)</f>
        <v>572752.39999999979</v>
      </c>
      <c r="J44" s="37">
        <v>0</v>
      </c>
      <c r="K44" s="36"/>
    </row>
    <row r="45" spans="1:11">
      <c r="A45" s="39"/>
      <c r="B45" s="24"/>
      <c r="C45" s="24"/>
      <c r="D45" s="24"/>
      <c r="E45" s="24"/>
      <c r="F45" s="3"/>
      <c r="G45" s="38" t="s">
        <v>11</v>
      </c>
      <c r="H45" s="38"/>
      <c r="I45" s="37">
        <f>IF([1]ESF!I51&gt;[1]ESF!J51,[1]ESF!I51-[1]ESF!J51,0)</f>
        <v>0</v>
      </c>
      <c r="J45" s="37">
        <f>IF(I45&gt;0,0,[1]ESF!J51-[1]ESF!I51)</f>
        <v>238702.3600000001</v>
      </c>
      <c r="K45" s="36"/>
    </row>
    <row r="46" spans="1:11">
      <c r="A46" s="39"/>
      <c r="B46" s="24"/>
      <c r="C46" s="24"/>
      <c r="D46" s="24"/>
      <c r="E46" s="24"/>
      <c r="F46" s="3"/>
      <c r="G46" s="38" t="s">
        <v>10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>
      <c r="A47" s="39"/>
      <c r="B47" s="24"/>
      <c r="C47" s="24"/>
      <c r="D47" s="24"/>
      <c r="E47" s="24"/>
      <c r="F47" s="3"/>
      <c r="G47" s="38" t="s">
        <v>9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>
      <c r="A48" s="44"/>
      <c r="B48" s="24"/>
      <c r="C48" s="24"/>
      <c r="D48" s="24"/>
      <c r="E48" s="24"/>
      <c r="F48" s="3"/>
      <c r="G48" s="38" t="s">
        <v>8</v>
      </c>
      <c r="H48" s="38"/>
      <c r="I48" s="37">
        <f>IF([1]ESF!I54&gt;[1]ESF!J54,[1]ESF!I54-[1]ESF!J54,0)</f>
        <v>0</v>
      </c>
      <c r="J48" s="37">
        <f>IF(I48&gt;0,0,[1]ESF!J54-[1]ESF!I54)</f>
        <v>0</v>
      </c>
      <c r="K48" s="36"/>
    </row>
    <row r="49" spans="1:11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>
      <c r="A50" s="44"/>
      <c r="B50" s="24"/>
      <c r="C50" s="24"/>
      <c r="D50" s="24"/>
      <c r="E50" s="24"/>
      <c r="F50" s="3"/>
      <c r="G50" s="43" t="s">
        <v>7</v>
      </c>
      <c r="H50" s="43"/>
      <c r="I50" s="42">
        <f>SUM(I52:I53)</f>
        <v>0</v>
      </c>
      <c r="J50" s="42">
        <f>SUM(J52:J53)</f>
        <v>0</v>
      </c>
      <c r="K50" s="36"/>
    </row>
    <row r="51" spans="1:11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>
      <c r="A52" s="39"/>
      <c r="B52" s="24"/>
      <c r="C52" s="24"/>
      <c r="D52" s="24"/>
      <c r="E52" s="24"/>
      <c r="F52" s="3"/>
      <c r="G52" s="38" t="s">
        <v>6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>
      <c r="A53" s="35"/>
      <c r="B53" s="28"/>
      <c r="C53" s="28"/>
      <c r="D53" s="28"/>
      <c r="E53" s="28"/>
      <c r="F53" s="34"/>
      <c r="G53" s="33" t="s">
        <v>5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>
      <c r="B56" s="18"/>
      <c r="C56" s="21"/>
      <c r="D56" s="5"/>
      <c r="E56" s="5"/>
      <c r="G56" s="20"/>
      <c r="H56" s="19"/>
      <c r="I56" s="5"/>
      <c r="J56" s="5"/>
    </row>
    <row r="57" spans="1:11" ht="15" customHeight="1">
      <c r="B57" s="22" t="s">
        <v>4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>
      <c r="B58" s="18"/>
      <c r="C58" s="21"/>
      <c r="D58" s="5"/>
      <c r="E58" s="5"/>
      <c r="G58" s="20"/>
      <c r="H58" s="19"/>
      <c r="I58" s="5"/>
      <c r="J58" s="5"/>
    </row>
    <row r="59" spans="1:11" ht="50.1" customHeight="1">
      <c r="B59" s="18"/>
      <c r="C59" s="17"/>
      <c r="D59" s="16"/>
      <c r="E59" s="5"/>
      <c r="G59" s="15"/>
      <c r="H59" s="14"/>
      <c r="I59" s="5"/>
      <c r="J59" s="5"/>
    </row>
    <row r="60" spans="1:11" ht="14.1" customHeight="1">
      <c r="B60" s="13"/>
      <c r="C60" s="12" t="s">
        <v>3</v>
      </c>
      <c r="D60" s="12"/>
      <c r="E60" s="5"/>
      <c r="F60" s="5"/>
      <c r="G60" s="11" t="s">
        <v>2</v>
      </c>
      <c r="H60" s="11"/>
      <c r="I60" s="6"/>
      <c r="J60" s="5"/>
    </row>
    <row r="61" spans="1:11" ht="14.1" customHeight="1">
      <c r="B61" s="10"/>
      <c r="C61" s="9" t="s">
        <v>1</v>
      </c>
      <c r="D61" s="9"/>
      <c r="E61" s="8"/>
      <c r="F61" s="8"/>
      <c r="G61" s="7" t="s">
        <v>0</v>
      </c>
      <c r="H61" s="7"/>
      <c r="I61" s="6"/>
      <c r="J61" s="5"/>
    </row>
    <row r="62" spans="1:11">
      <c r="A62" s="4"/>
      <c r="F62" s="3"/>
    </row>
  </sheetData>
  <sheetProtection formatCells="0" selectLockedCells="1"/>
  <mergeCells count="61">
    <mergeCell ref="B27:C27"/>
    <mergeCell ref="G22:H22"/>
    <mergeCell ref="G20:H20"/>
    <mergeCell ref="G21:H21"/>
    <mergeCell ref="G19:H19"/>
    <mergeCell ref="G32:H32"/>
    <mergeCell ref="G28:H28"/>
    <mergeCell ref="G48:H48"/>
    <mergeCell ref="C1:I1"/>
    <mergeCell ref="C2:I2"/>
    <mergeCell ref="G9:H9"/>
    <mergeCell ref="A3:K3"/>
    <mergeCell ref="A4:K4"/>
    <mergeCell ref="B26:C26"/>
    <mergeCell ref="G50:H50"/>
    <mergeCell ref="G29:H29"/>
    <mergeCell ref="G31:H31"/>
    <mergeCell ref="G18:H18"/>
    <mergeCell ref="G34:H34"/>
    <mergeCell ref="G30:H30"/>
    <mergeCell ref="G23:H23"/>
    <mergeCell ref="G25:H25"/>
    <mergeCell ref="G27:H27"/>
    <mergeCell ref="G44:H44"/>
    <mergeCell ref="C61:D61"/>
    <mergeCell ref="G61:H61"/>
    <mergeCell ref="B57:J57"/>
    <mergeCell ref="C60:D60"/>
    <mergeCell ref="G60:H60"/>
    <mergeCell ref="B30:C30"/>
    <mergeCell ref="G36:H36"/>
    <mergeCell ref="G38:H38"/>
    <mergeCell ref="G42:H42"/>
    <mergeCell ref="G40:H40"/>
    <mergeCell ref="G47:H47"/>
    <mergeCell ref="B31:C31"/>
    <mergeCell ref="B19:C19"/>
    <mergeCell ref="B20:C20"/>
    <mergeCell ref="B21:C21"/>
    <mergeCell ref="B22:C22"/>
    <mergeCell ref="B33:C33"/>
    <mergeCell ref="B32:C32"/>
    <mergeCell ref="G39:H39"/>
    <mergeCell ref="B34:C34"/>
    <mergeCell ref="G53:H53"/>
    <mergeCell ref="B28:C28"/>
    <mergeCell ref="B29:C29"/>
    <mergeCell ref="B17:C17"/>
    <mergeCell ref="B9:C9"/>
    <mergeCell ref="B18:C18"/>
    <mergeCell ref="G52:H52"/>
    <mergeCell ref="B24:C24"/>
    <mergeCell ref="G45:H45"/>
    <mergeCell ref="G46:H46"/>
    <mergeCell ref="G17:H17"/>
    <mergeCell ref="G12:H12"/>
    <mergeCell ref="G14:H14"/>
    <mergeCell ref="G16:H16"/>
    <mergeCell ref="B12:C12"/>
    <mergeCell ref="B14:C14"/>
    <mergeCell ref="B16:C16"/>
  </mergeCells>
  <printOptions horizontalCentered="1" verticalCentered="1"/>
  <pageMargins left="0" right="0" top="0.23622047244094491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2018-07-09T17:54:44Z</dcterms:created>
  <dcterms:modified xsi:type="dcterms:W3CDTF">2018-07-09T17:54:56Z</dcterms:modified>
</cp:coreProperties>
</file>