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anceral\Desktop\2025\FICUENCA 2025\4TO TRIMESTRE-2025\ASEG\"/>
    </mc:Choice>
  </mc:AlternateContent>
  <bookViews>
    <workbookView xWindow="0" yWindow="0" windowWidth="28800" windowHeight="11340"/>
  </bookViews>
  <sheets>
    <sheet name="ESF" sheetId="4" r:id="rId1"/>
  </sheets>
  <externalReferences>
    <externalReference r:id="rId2"/>
  </externalReferences>
  <definedNames>
    <definedName name="_xlnm._FilterDatabase" localSheetId="0" hidden="1">ESF!$A$2:$F$49</definedName>
    <definedName name="_xlnm.Print_Area" localSheetId="0">ESF!$A$1:$F$61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4" l="1"/>
  <c r="E42" i="4"/>
  <c r="F40" i="4"/>
  <c r="E37" i="4"/>
  <c r="F36" i="4"/>
  <c r="F35" i="4" s="1"/>
  <c r="F46" i="4" s="1"/>
  <c r="E36" i="4"/>
  <c r="E35" i="4" s="1"/>
  <c r="E46" i="4" s="1"/>
  <c r="F24" i="4"/>
  <c r="E24" i="4"/>
  <c r="F14" i="4"/>
  <c r="F26" i="4" s="1"/>
  <c r="F48" i="4" s="1"/>
  <c r="E14" i="4"/>
  <c r="E26" i="4" s="1"/>
  <c r="E48" i="4" s="1"/>
  <c r="C19" i="4"/>
  <c r="C26" i="4" s="1"/>
  <c r="C28" i="4" s="1"/>
  <c r="B19" i="4"/>
  <c r="B26" i="4" s="1"/>
  <c r="B28" i="4" s="1"/>
  <c r="C13" i="4"/>
  <c r="B13" i="4"/>
  <c r="F2" i="4" l="1"/>
  <c r="E2" i="4"/>
  <c r="C2" i="4"/>
</calcChain>
</file>

<file path=xl/sharedStrings.xml><?xml version="1.0" encoding="utf-8"?>
<sst xmlns="http://schemas.openxmlformats.org/spreadsheetml/2006/main" count="66" uniqueCount="65">
  <si>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</si>
  <si>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</si>
  <si>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</si>
  <si>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</si>
  <si>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</si>
  <si>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</si>
  <si>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</si>
  <si>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</si>
  <si>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</si>
  <si>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</si>
  <si>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</si>
  <si>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</si>
  <si>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</si>
  <si>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</si>
  <si>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</si>
  <si>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</si>
  <si>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</si>
  <si>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</si>
  <si>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</si>
  <si>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</si>
  <si>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</si>
  <si>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</si>
  <si>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</si>
  <si>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</si>
  <si>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</si>
  <si>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</si>
  <si>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</si>
  <si>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</si>
  <si>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</si>
  <si>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</si>
  <si>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</si>
  <si>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</si>
  <si>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</si>
  <si>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</si>
  <si>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</si>
  <si>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</si>
  <si>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</si>
  <si>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</si>
  <si>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</si>
  <si>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</si>
  <si>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</si>
  <si>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</si>
  <si>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</si>
  <si>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</si>
  <si>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</si>
  <si>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</si>
  <si>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</si>
  <si>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</si>
  <si>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</si>
  <si>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</si>
  <si>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</si>
  <si>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</si>
  <si>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</si>
  <si>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</si>
  <si>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</si>
  <si>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</si>
  <si>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</si>
  <si>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</si>
  <si>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</si>
  <si>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</si>
  <si>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Ing. Marisol Suárez Correa</t>
  </si>
  <si>
    <t>Juan Lara Centeno</t>
  </si>
  <si>
    <t xml:space="preserve">Pesidenta del Comité Técnico </t>
  </si>
  <si>
    <t xml:space="preserve">Dirección de Control y Seguimiento de Fideicomisos </t>
  </si>
  <si>
    <t>Fideicomiso de Apoyo Operativo al Consejo de Cuenca Lerma Chapala &lt;&lt;FICUENCA&gt;&gt;
Estado de Situación Financiera
Al 31 de diciembre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</si>
</sst>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_(* #,##0.00_);_(* \(#,##0.00\);_(* &quot;-&quot;??_);_(@_)"/>
    <numFmt numFmtId="166" formatCode="_-* #,##0_-;\-* #,##0_-;_-* &quot;-&quot;??_-;_-@_-"/>
  </numFmts>
  <fonts count="12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8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166" fontId="4" fillId="0" borderId="4" xfId="16" applyNumberFormat="1" applyFont="1" applyBorder="1" applyAlignment="1" applyProtection="1">
      <alignment horizontal="center" vertical="top"/>
      <protection locked="0"/>
    </xf>
    <xf numFmtId="166" fontId="4" fillId="0" borderId="0" xfId="16" applyNumberFormat="1" applyFont="1" applyAlignment="1" applyProtection="1">
      <alignment vertical="top"/>
      <protection locked="0"/>
    </xf>
    <xf numFmtId="0" fontId="9" fillId="3" borderId="0" xfId="0" applyFont="1" applyFill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center" vertical="top" wrapText="1"/>
      <protection locked="0"/>
    </xf>
    <xf numFmtId="0" fontId="2" fillId="0" borderId="0" xfId="8" applyAlignment="1" applyProtection="1">
      <alignment vertical="top"/>
      <protection locked="0"/>
    </xf>
    <xf numFmtId="0" fontId="3" fillId="0" borderId="4" xfId="8" applyFont="1" applyBorder="1" applyAlignment="1" applyProtection="1">
      <alignment horizontal="left" vertical="center" wrapText="1" indent="4"/>
      <protection locked="0"/>
    </xf>
    <xf numFmtId="3" fontId="3" fillId="0" borderId="4" xfId="18" applyNumberFormat="1" applyFont="1" applyFill="1" applyBorder="1" applyAlignment="1" applyProtection="1">
      <alignment vertical="top" wrapText="1"/>
      <protection locked="0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166" fontId="3" fillId="0" borderId="4" xfId="17" applyNumberFormat="1" applyFont="1" applyFill="1" applyBorder="1" applyAlignment="1" applyProtection="1">
      <alignment vertical="top" wrapText="1"/>
      <protection locked="0"/>
    </xf>
    <xf numFmtId="166" fontId="4" fillId="0" borderId="4" xfId="17" applyNumberFormat="1" applyFont="1" applyBorder="1"/>
    <xf numFmtId="0" fontId="10" fillId="0" borderId="4" xfId="8" applyFont="1" applyBorder="1" applyAlignment="1" applyProtection="1">
      <alignment horizontal="left" vertical="center" wrapText="1" indent="4"/>
      <protection locked="0"/>
    </xf>
    <xf numFmtId="165" fontId="3" fillId="0" borderId="4" xfId="17" applyFont="1" applyFill="1" applyBorder="1" applyAlignment="1" applyProtection="1">
      <alignment vertical="top" wrapText="1"/>
      <protection locked="0"/>
    </xf>
    <xf numFmtId="165" fontId="4" fillId="0" borderId="4" xfId="17" applyFont="1" applyFill="1" applyBorder="1" applyAlignment="1" applyProtection="1">
      <alignment vertical="top"/>
      <protection locked="0"/>
    </xf>
    <xf numFmtId="166" fontId="4" fillId="0" borderId="4" xfId="17" applyNumberFormat="1" applyFont="1" applyFill="1" applyBorder="1" applyAlignment="1" applyProtection="1">
      <alignment vertical="top"/>
      <protection locked="0"/>
    </xf>
    <xf numFmtId="166" fontId="3" fillId="0" borderId="4" xfId="17" applyNumberFormat="1" applyFont="1" applyFill="1" applyBorder="1" applyAlignment="1" applyProtection="1">
      <alignment vertical="top"/>
      <protection locked="0"/>
    </xf>
    <xf numFmtId="166" fontId="11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9" fillId="3" borderId="0" xfId="0" applyFont="1" applyFill="1" applyAlignment="1" applyProtection="1">
      <alignment horizontal="left"/>
      <protection locked="0"/>
    </xf>
    <xf numFmtId="0" fontId="2" fillId="3" borderId="0" xfId="0" applyFont="1" applyFill="1" applyAlignment="1" applyProtection="1">
      <alignment horizontal="left" vertical="top" wrapText="1"/>
      <protection locked="0"/>
    </xf>
  </cellXfs>
  <cellStyles count="19">
    <cellStyle name="Euro" xfId="1"/>
    <cellStyle name="Millares" xfId="16" builtinId="3"/>
    <cellStyle name="Millares 2" xfId="2"/>
    <cellStyle name="Millares 2 2" xfId="3"/>
    <cellStyle name="Millares 2 3" xfId="4"/>
    <cellStyle name="Millares 2 4" xfId="18"/>
    <cellStyle name="Millares 3" xfId="5"/>
    <cellStyle name="Millares 4" xfId="17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5/FICUENCA%202025/4TO%20TRIMESTRE-2025/ASEG%202/12%20DICIEMBRE%2025%20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"/>
      <sheetName val="ESF"/>
      <sheetName val="CSF"/>
      <sheetName val="VHP"/>
      <sheetName val="EFE"/>
      <sheetName val="EAA"/>
      <sheetName val="ADP"/>
      <sheetName val="IPC"/>
      <sheetName val="Notas a los Edos Financiero (2"/>
      <sheetName val="ACT (3)"/>
      <sheetName val="ESF (3)"/>
      <sheetName val="VHP (3)"/>
      <sheetName val="EFE (3)"/>
      <sheetName val="Conciliacion_Ig (2)"/>
      <sheetName val="Conciliacion_Eg (2)"/>
      <sheetName val="Memoria (2)"/>
      <sheetName val="EAI"/>
      <sheetName val="COG"/>
      <sheetName val="CTG"/>
      <sheetName val="CA"/>
      <sheetName val="CFG"/>
      <sheetName val="ENT"/>
      <sheetName val="IND"/>
      <sheetName val="FFF"/>
      <sheetName val="GCP"/>
      <sheetName val="PPI"/>
      <sheetName val="INR"/>
      <sheetName val="BMU"/>
      <sheetName val="BMI"/>
      <sheetName val="341_BMU"/>
      <sheetName val="IPF"/>
      <sheetName val="CBP"/>
      <sheetName val="DGF"/>
      <sheetName val="EQB"/>
      <sheetName val="BMC CONTABLE"/>
      <sheetName val="BMC PRESUPUESTAL"/>
      <sheetName val="BZC CONTABLE"/>
      <sheetName val="BZC PRESUPUESTAL"/>
      <sheetName val="REV"/>
      <sheetName val="ING"/>
      <sheetName val="EGR"/>
      <sheetName val="AYUDAS Y SUB"/>
    </sheetNames>
    <sheetDataSet>
      <sheetData sheetId="0" refreshError="1">
        <row r="11">
          <cell r="B11">
            <v>68626.009999999995</v>
          </cell>
        </row>
        <row r="66">
          <cell r="B66">
            <v>13965.379999999423</v>
          </cell>
          <cell r="C66">
            <v>39319.540000000037</v>
          </cell>
        </row>
      </sheetData>
      <sheetData sheetId="1" refreshError="1"/>
      <sheetData sheetId="2" refreshError="1"/>
      <sheetData sheetId="3" refreshError="1">
        <row r="9">
          <cell r="C9">
            <v>1558308.6500000001</v>
          </cell>
        </row>
        <row r="29">
          <cell r="C29">
            <v>39319.540000000037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7"/>
  <sheetViews>
    <sheetView tabSelected="1" zoomScale="120" zoomScaleNormal="120" zoomScaleSheetLayoutView="100" workbookViewId="0">
      <selection activeCell="I26" sqref="I26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9.5" customHeight="1" x14ac:dyDescent="0.2">
      <c r="A1" s="33" t="s">
        <v>64</v>
      </c>
      <c r="B1" s="34"/>
      <c r="C1" s="34"/>
      <c r="D1" s="34"/>
      <c r="E1" s="34"/>
      <c r="F1" s="35"/>
    </row>
    <row r="2" spans="1:6" x14ac:dyDescent="0.2">
      <c r="A2" s="6" t="s">
        <v>0</v>
      </c>
      <c r="B2" s="6">
        <v>2025</v>
      </c>
      <c r="C2" s="6">
        <f>B2-1</f>
        <v>2024</v>
      </c>
      <c r="D2" s="6" t="s">
        <v>0</v>
      </c>
      <c r="E2" s="6">
        <f>B2</f>
        <v>2025</v>
      </c>
      <c r="F2" s="6">
        <f>E2-1</f>
        <v>2024</v>
      </c>
    </row>
    <row r="3" spans="1:6" s="3" customFormat="1" ht="12.75" x14ac:dyDescent="0.2">
      <c r="A3" s="7" t="s">
        <v>1</v>
      </c>
      <c r="B3" s="22"/>
      <c r="C3" s="22"/>
      <c r="D3" s="7" t="s">
        <v>2</v>
      </c>
      <c r="E3" s="27"/>
      <c r="F3" s="27"/>
    </row>
    <row r="4" spans="1:6" x14ac:dyDescent="0.2">
      <c r="A4" s="8" t="s">
        <v>3</v>
      </c>
      <c r="B4" s="23"/>
      <c r="C4" s="23"/>
      <c r="D4" s="8" t="s">
        <v>4</v>
      </c>
      <c r="E4" s="28"/>
      <c r="F4" s="29"/>
    </row>
    <row r="5" spans="1:6" x14ac:dyDescent="0.2">
      <c r="A5" s="9" t="s">
        <v>5</v>
      </c>
      <c r="B5" s="24">
        <v>1382946.47</v>
      </c>
      <c r="C5" s="24">
        <v>1273015.4099999999</v>
      </c>
      <c r="D5" s="9" t="s">
        <v>6</v>
      </c>
      <c r="E5" s="24">
        <v>58966.14</v>
      </c>
      <c r="F5" s="24">
        <v>34524.980000000003</v>
      </c>
    </row>
    <row r="6" spans="1:6" x14ac:dyDescent="0.2">
      <c r="A6" s="9" t="s">
        <v>7</v>
      </c>
      <c r="B6" s="24">
        <v>0</v>
      </c>
      <c r="C6" s="24">
        <v>0</v>
      </c>
      <c r="D6" s="9" t="s">
        <v>8</v>
      </c>
      <c r="E6" s="24">
        <v>0</v>
      </c>
      <c r="F6" s="30">
        <v>0</v>
      </c>
    </row>
    <row r="7" spans="1:6" x14ac:dyDescent="0.2">
      <c r="A7" s="9" t="s">
        <v>9</v>
      </c>
      <c r="B7" s="24">
        <v>0</v>
      </c>
      <c r="C7" s="24">
        <v>0</v>
      </c>
      <c r="D7" s="9" t="s">
        <v>10</v>
      </c>
      <c r="E7" s="24">
        <v>0</v>
      </c>
      <c r="F7" s="30">
        <v>0</v>
      </c>
    </row>
    <row r="8" spans="1:6" x14ac:dyDescent="0.2">
      <c r="A8" s="9" t="s">
        <v>11</v>
      </c>
      <c r="B8" s="24">
        <v>0</v>
      </c>
      <c r="C8" s="24">
        <v>0</v>
      </c>
      <c r="D8" s="9" t="s">
        <v>12</v>
      </c>
      <c r="E8" s="24">
        <v>0</v>
      </c>
      <c r="F8" s="30">
        <v>0</v>
      </c>
    </row>
    <row r="9" spans="1:6" x14ac:dyDescent="0.2">
      <c r="A9" s="9" t="s">
        <v>13</v>
      </c>
      <c r="B9" s="24">
        <v>0</v>
      </c>
      <c r="C9" s="24">
        <v>0</v>
      </c>
      <c r="D9" s="9" t="s">
        <v>14</v>
      </c>
      <c r="E9" s="24">
        <v>0</v>
      </c>
      <c r="F9" s="24">
        <v>0</v>
      </c>
    </row>
    <row r="10" spans="1:6" ht="22.5" x14ac:dyDescent="0.2">
      <c r="A10" s="9" t="s">
        <v>15</v>
      </c>
      <c r="B10" s="24">
        <v>0</v>
      </c>
      <c r="C10" s="24">
        <v>0</v>
      </c>
      <c r="D10" s="9" t="s">
        <v>16</v>
      </c>
      <c r="E10" s="24">
        <v>0</v>
      </c>
      <c r="F10" s="30">
        <v>0</v>
      </c>
    </row>
    <row r="11" spans="1:6" x14ac:dyDescent="0.2">
      <c r="A11" s="9" t="s">
        <v>17</v>
      </c>
      <c r="B11" s="24">
        <v>0</v>
      </c>
      <c r="C11" s="24">
        <v>0</v>
      </c>
      <c r="D11" s="9" t="s">
        <v>18</v>
      </c>
      <c r="E11" s="24">
        <v>0</v>
      </c>
      <c r="F11" s="30">
        <v>0</v>
      </c>
    </row>
    <row r="12" spans="1:6" x14ac:dyDescent="0.2">
      <c r="A12" s="10"/>
      <c r="B12" s="24"/>
      <c r="C12" s="24"/>
      <c r="D12" s="9" t="s">
        <v>19</v>
      </c>
      <c r="E12" s="24">
        <v>0</v>
      </c>
      <c r="F12" s="30">
        <v>0</v>
      </c>
    </row>
    <row r="13" spans="1:6" x14ac:dyDescent="0.2">
      <c r="A13" s="8" t="s">
        <v>20</v>
      </c>
      <c r="B13" s="25">
        <f>SUM(B5:B12)</f>
        <v>1382946.47</v>
      </c>
      <c r="C13" s="25">
        <f>SUM(C5:C12)</f>
        <v>1273015.4099999999</v>
      </c>
      <c r="D13" s="10"/>
      <c r="E13" s="25"/>
      <c r="F13" s="30"/>
    </row>
    <row r="14" spans="1:6" x14ac:dyDescent="0.2">
      <c r="A14" s="12"/>
      <c r="B14" s="25"/>
      <c r="C14" s="25"/>
      <c r="D14" s="8" t="s">
        <v>21</v>
      </c>
      <c r="E14" s="25">
        <f>SUM(E5:E13)</f>
        <v>58966.14</v>
      </c>
      <c r="F14" s="25">
        <f>SUM(F5:F13)</f>
        <v>34524.980000000003</v>
      </c>
    </row>
    <row r="15" spans="1:6" x14ac:dyDescent="0.2">
      <c r="A15" s="8" t="s">
        <v>22</v>
      </c>
      <c r="B15" s="24"/>
      <c r="C15" s="24"/>
      <c r="D15" s="12"/>
      <c r="E15" s="25"/>
      <c r="F15" s="31"/>
    </row>
    <row r="16" spans="1:6" x14ac:dyDescent="0.2">
      <c r="A16" s="9" t="s">
        <v>23</v>
      </c>
      <c r="B16" s="24">
        <v>0</v>
      </c>
      <c r="C16" s="24">
        <v>0</v>
      </c>
      <c r="D16" s="8" t="s">
        <v>24</v>
      </c>
      <c r="E16" s="25"/>
      <c r="F16" s="30"/>
    </row>
    <row r="17" spans="1:6" x14ac:dyDescent="0.2">
      <c r="A17" s="9" t="s">
        <v>25</v>
      </c>
      <c r="B17" s="24">
        <v>0</v>
      </c>
      <c r="C17" s="24">
        <v>0</v>
      </c>
      <c r="D17" s="9" t="s">
        <v>26</v>
      </c>
      <c r="E17" s="24">
        <v>0</v>
      </c>
      <c r="F17" s="30">
        <v>0</v>
      </c>
    </row>
    <row r="18" spans="1:6" x14ac:dyDescent="0.2">
      <c r="A18" s="9" t="s">
        <v>27</v>
      </c>
      <c r="B18" s="24">
        <v>0</v>
      </c>
      <c r="C18" s="24">
        <v>0</v>
      </c>
      <c r="D18" s="9" t="s">
        <v>28</v>
      </c>
      <c r="E18" s="24">
        <v>0</v>
      </c>
      <c r="F18" s="30">
        <v>0</v>
      </c>
    </row>
    <row r="19" spans="1:6" x14ac:dyDescent="0.2">
      <c r="A19" s="9" t="s">
        <v>29</v>
      </c>
      <c r="B19" s="24">
        <f>391281.67+263900+24867.5</f>
        <v>680049.16999999993</v>
      </c>
      <c r="C19" s="24">
        <f>374169.99+263900+24867.5</f>
        <v>662937.49</v>
      </c>
      <c r="D19" s="9" t="s">
        <v>30</v>
      </c>
      <c r="E19" s="24">
        <v>0</v>
      </c>
      <c r="F19" s="30">
        <v>0</v>
      </c>
    </row>
    <row r="20" spans="1:6" x14ac:dyDescent="0.2">
      <c r="A20" s="9" t="s">
        <v>31</v>
      </c>
      <c r="B20" s="24">
        <v>0</v>
      </c>
      <c r="C20" s="24">
        <v>0</v>
      </c>
      <c r="D20" s="9" t="s">
        <v>32</v>
      </c>
      <c r="E20" s="24">
        <v>0</v>
      </c>
      <c r="F20" s="30">
        <v>0</v>
      </c>
    </row>
    <row r="21" spans="1:6" ht="22.5" x14ac:dyDescent="0.2">
      <c r="A21" s="9" t="s">
        <v>33</v>
      </c>
      <c r="B21" s="24">
        <v>-392435.93</v>
      </c>
      <c r="C21" s="24">
        <v>-303799.73</v>
      </c>
      <c r="D21" s="9" t="s">
        <v>34</v>
      </c>
      <c r="E21" s="24">
        <v>0</v>
      </c>
      <c r="F21" s="30">
        <v>0</v>
      </c>
    </row>
    <row r="22" spans="1:6" x14ac:dyDescent="0.2">
      <c r="A22" s="9" t="s">
        <v>35</v>
      </c>
      <c r="B22" s="24">
        <v>0</v>
      </c>
      <c r="C22" s="24">
        <v>0</v>
      </c>
      <c r="D22" s="9" t="s">
        <v>36</v>
      </c>
      <c r="E22" s="24">
        <v>0</v>
      </c>
      <c r="F22" s="30">
        <v>0</v>
      </c>
    </row>
    <row r="23" spans="1:6" x14ac:dyDescent="0.2">
      <c r="A23" s="9" t="s">
        <v>37</v>
      </c>
      <c r="B23" s="24">
        <v>0</v>
      </c>
      <c r="C23" s="24">
        <v>0</v>
      </c>
      <c r="D23" s="10"/>
      <c r="E23" s="24"/>
      <c r="F23" s="30"/>
    </row>
    <row r="24" spans="1:6" x14ac:dyDescent="0.2">
      <c r="A24" s="9" t="s">
        <v>38</v>
      </c>
      <c r="B24" s="24">
        <v>0</v>
      </c>
      <c r="C24" s="24">
        <v>0</v>
      </c>
      <c r="D24" s="8" t="s">
        <v>39</v>
      </c>
      <c r="E24" s="25">
        <f>SUM(E17:E23)</f>
        <v>0</v>
      </c>
      <c r="F24" s="31">
        <f>SUM(F17:F23)</f>
        <v>0</v>
      </c>
    </row>
    <row r="25" spans="1:6" s="3" customFormat="1" x14ac:dyDescent="0.2">
      <c r="A25" s="10"/>
      <c r="B25" s="24"/>
      <c r="C25" s="24"/>
      <c r="D25" s="10"/>
      <c r="E25" s="25"/>
      <c r="F25" s="31"/>
    </row>
    <row r="26" spans="1:6" x14ac:dyDescent="0.2">
      <c r="A26" s="8" t="s">
        <v>40</v>
      </c>
      <c r="B26" s="25">
        <f>SUM(B16:B25)</f>
        <v>287613.23999999993</v>
      </c>
      <c r="C26" s="25">
        <f>SUM(C16:C25)</f>
        <v>359137.76</v>
      </c>
      <c r="D26" s="13" t="s">
        <v>41</v>
      </c>
      <c r="E26" s="25">
        <f>+E14+E24</f>
        <v>58966.14</v>
      </c>
      <c r="F26" s="25">
        <f>+F14+F24</f>
        <v>34524.980000000003</v>
      </c>
    </row>
    <row r="27" spans="1:6" x14ac:dyDescent="0.2">
      <c r="A27" s="12"/>
      <c r="B27" s="26"/>
      <c r="C27" s="26"/>
      <c r="D27" s="12"/>
      <c r="E27" s="25"/>
      <c r="F27" s="31"/>
    </row>
    <row r="28" spans="1:6" x14ac:dyDescent="0.2">
      <c r="A28" s="8" t="s">
        <v>42</v>
      </c>
      <c r="B28" s="25">
        <f>+B13+B26</f>
        <v>1670559.71</v>
      </c>
      <c r="C28" s="25">
        <f>+C13+C26</f>
        <v>1632153.17</v>
      </c>
      <c r="D28" s="7" t="s">
        <v>43</v>
      </c>
      <c r="E28" s="25"/>
      <c r="F28" s="25"/>
    </row>
    <row r="29" spans="1:6" x14ac:dyDescent="0.2">
      <c r="A29" s="14"/>
      <c r="B29" s="15"/>
      <c r="C29" s="11"/>
      <c r="D29" s="12"/>
      <c r="E29" s="25"/>
      <c r="F29" s="25"/>
    </row>
    <row r="30" spans="1:6" x14ac:dyDescent="0.2">
      <c r="A30" s="14"/>
      <c r="B30" s="15"/>
      <c r="C30" s="11"/>
      <c r="D30" s="8" t="s">
        <v>44</v>
      </c>
      <c r="E30" s="25">
        <v>0</v>
      </c>
      <c r="F30" s="31">
        <v>0</v>
      </c>
    </row>
    <row r="31" spans="1:6" x14ac:dyDescent="0.2">
      <c r="A31" s="14"/>
      <c r="B31" s="15"/>
      <c r="C31" s="11"/>
      <c r="D31" s="9" t="s">
        <v>45</v>
      </c>
      <c r="E31" s="24">
        <v>0</v>
      </c>
      <c r="F31" s="30">
        <v>0</v>
      </c>
    </row>
    <row r="32" spans="1:6" x14ac:dyDescent="0.2">
      <c r="A32" s="14"/>
      <c r="B32" s="15"/>
      <c r="C32" s="11"/>
      <c r="D32" s="9" t="s">
        <v>46</v>
      </c>
      <c r="E32" s="24">
        <v>0</v>
      </c>
      <c r="F32" s="30">
        <v>0</v>
      </c>
    </row>
    <row r="33" spans="1:6" x14ac:dyDescent="0.2">
      <c r="A33" s="14"/>
      <c r="B33" s="15"/>
      <c r="C33" s="11"/>
      <c r="D33" s="9" t="s">
        <v>47</v>
      </c>
      <c r="E33" s="24">
        <v>0</v>
      </c>
      <c r="F33" s="30">
        <v>0</v>
      </c>
    </row>
    <row r="34" spans="1:6" x14ac:dyDescent="0.2">
      <c r="A34" s="14"/>
      <c r="B34" s="15"/>
      <c r="C34" s="11"/>
      <c r="D34" s="10"/>
      <c r="E34" s="24"/>
      <c r="F34" s="30"/>
    </row>
    <row r="35" spans="1:6" x14ac:dyDescent="0.2">
      <c r="A35" s="14"/>
      <c r="B35" s="15"/>
      <c r="C35" s="11"/>
      <c r="D35" s="8" t="s">
        <v>48</v>
      </c>
      <c r="E35" s="25">
        <f>SUM(E36:E40)</f>
        <v>1611593.5699999996</v>
      </c>
      <c r="F35" s="25">
        <f>SUM(F36:F40)</f>
        <v>1597628.1900000002</v>
      </c>
    </row>
    <row r="36" spans="1:6" x14ac:dyDescent="0.2">
      <c r="A36" s="14"/>
      <c r="B36" s="15"/>
      <c r="C36" s="11"/>
      <c r="D36" s="9" t="s">
        <v>49</v>
      </c>
      <c r="E36" s="24">
        <f>+[1]ACT!B66</f>
        <v>13965.379999999423</v>
      </c>
      <c r="F36" s="24">
        <f>+[1]ACT!C66</f>
        <v>39319.540000000037</v>
      </c>
    </row>
    <row r="37" spans="1:6" x14ac:dyDescent="0.2">
      <c r="A37" s="14"/>
      <c r="B37" s="15"/>
      <c r="C37" s="11"/>
      <c r="D37" s="9" t="s">
        <v>50</v>
      </c>
      <c r="E37" s="32">
        <f>[1]VHP!C9+[1]VHP!C29</f>
        <v>1597628.1900000002</v>
      </c>
      <c r="F37" s="30">
        <v>1554804.6500000001</v>
      </c>
    </row>
    <row r="38" spans="1:6" x14ac:dyDescent="0.2">
      <c r="A38" s="14"/>
      <c r="B38" s="15"/>
      <c r="C38" s="11"/>
      <c r="D38" s="9" t="s">
        <v>51</v>
      </c>
      <c r="E38" s="24">
        <v>0</v>
      </c>
      <c r="F38" s="30">
        <v>0</v>
      </c>
    </row>
    <row r="39" spans="1:6" x14ac:dyDescent="0.2">
      <c r="A39" s="14"/>
      <c r="B39" s="15"/>
      <c r="C39" s="11"/>
      <c r="D39" s="9" t="s">
        <v>52</v>
      </c>
      <c r="E39" s="24">
        <v>0</v>
      </c>
      <c r="F39" s="30">
        <v>0</v>
      </c>
    </row>
    <row r="40" spans="1:6" x14ac:dyDescent="0.2">
      <c r="A40" s="14"/>
      <c r="B40" s="15"/>
      <c r="C40" s="11"/>
      <c r="D40" s="9" t="s">
        <v>53</v>
      </c>
      <c r="E40" s="32">
        <v>0</v>
      </c>
      <c r="F40" s="25">
        <f>3504</f>
        <v>3504</v>
      </c>
    </row>
    <row r="41" spans="1:6" x14ac:dyDescent="0.2">
      <c r="A41" s="14"/>
      <c r="B41" s="15"/>
      <c r="C41" s="11"/>
      <c r="D41" s="10"/>
      <c r="E41" s="24"/>
      <c r="F41" s="30"/>
    </row>
    <row r="42" spans="1:6" ht="22.5" x14ac:dyDescent="0.2">
      <c r="A42" s="14"/>
      <c r="B42" s="15"/>
      <c r="C42" s="11"/>
      <c r="D42" s="8" t="s">
        <v>54</v>
      </c>
      <c r="E42" s="25">
        <f>+E43+E44</f>
        <v>0</v>
      </c>
      <c r="F42" s="25">
        <f>+F43+F44</f>
        <v>0</v>
      </c>
    </row>
    <row r="43" spans="1:6" x14ac:dyDescent="0.2">
      <c r="A43" s="14"/>
      <c r="B43" s="15"/>
      <c r="C43" s="11"/>
      <c r="D43" s="9" t="s">
        <v>55</v>
      </c>
      <c r="E43" s="24">
        <v>0</v>
      </c>
      <c r="F43" s="30">
        <v>0</v>
      </c>
    </row>
    <row r="44" spans="1:6" x14ac:dyDescent="0.2">
      <c r="A44" s="14"/>
      <c r="B44" s="15"/>
      <c r="C44" s="11"/>
      <c r="D44" s="9" t="s">
        <v>56</v>
      </c>
      <c r="E44" s="24">
        <v>0</v>
      </c>
      <c r="F44" s="30">
        <v>0</v>
      </c>
    </row>
    <row r="45" spans="1:6" x14ac:dyDescent="0.2">
      <c r="A45" s="14"/>
      <c r="B45" s="15"/>
      <c r="C45" s="11"/>
      <c r="D45" s="10"/>
      <c r="E45" s="24"/>
      <c r="F45" s="30"/>
    </row>
    <row r="46" spans="1:6" x14ac:dyDescent="0.2">
      <c r="A46" s="14"/>
      <c r="B46" s="15"/>
      <c r="C46" s="11"/>
      <c r="D46" s="8" t="s">
        <v>57</v>
      </c>
      <c r="E46" s="25">
        <f>+E35+E42</f>
        <v>1611593.5699999996</v>
      </c>
      <c r="F46" s="25">
        <f>+F35+F42</f>
        <v>1597628.1900000002</v>
      </c>
    </row>
    <row r="47" spans="1:6" x14ac:dyDescent="0.2">
      <c r="A47" s="14"/>
      <c r="B47" s="15"/>
      <c r="C47" s="11"/>
      <c r="D47" s="12"/>
      <c r="E47" s="25"/>
      <c r="F47" s="31"/>
    </row>
    <row r="48" spans="1:6" x14ac:dyDescent="0.2">
      <c r="A48" s="14"/>
      <c r="B48" s="15"/>
      <c r="C48" s="11"/>
      <c r="D48" s="8" t="s">
        <v>58</v>
      </c>
      <c r="E48" s="25">
        <f>+E26+E46</f>
        <v>1670559.7099999995</v>
      </c>
      <c r="F48" s="25">
        <f>+F26+F46</f>
        <v>1632153.1700000002</v>
      </c>
    </row>
    <row r="49" spans="1:6" x14ac:dyDescent="0.2">
      <c r="A49" s="14"/>
      <c r="B49" s="15"/>
      <c r="C49" s="15"/>
      <c r="D49" s="16"/>
      <c r="E49" s="17"/>
      <c r="F49" s="17"/>
    </row>
    <row r="50" spans="1:6" x14ac:dyDescent="0.2">
      <c r="E50" s="18"/>
      <c r="F50" s="18"/>
    </row>
    <row r="51" spans="1:6" ht="12.75" x14ac:dyDescent="0.2">
      <c r="A51" s="5" t="s">
        <v>59</v>
      </c>
    </row>
    <row r="55" spans="1:6" ht="12.75" x14ac:dyDescent="0.2">
      <c r="A55" s="19" t="s">
        <v>60</v>
      </c>
      <c r="D55" s="36" t="s">
        <v>61</v>
      </c>
      <c r="E55" s="36"/>
    </row>
    <row r="56" spans="1:6" ht="12.75" x14ac:dyDescent="0.2">
      <c r="A56" s="20" t="s">
        <v>62</v>
      </c>
      <c r="D56" s="37" t="s">
        <v>63</v>
      </c>
      <c r="E56" s="37"/>
    </row>
    <row r="57" spans="1:6" ht="12.75" x14ac:dyDescent="0.2">
      <c r="A57" s="21"/>
      <c r="B57" s="21"/>
      <c r="C57" s="21"/>
    </row>
  </sheetData>
  <sheetProtection formatCells="0" formatColumns="0" formatRows="0" autoFilter="0"/>
  <mergeCells count="3">
    <mergeCell ref="A1:F1"/>
    <mergeCell ref="D55:E55"/>
    <mergeCell ref="D56:E56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  <ignoredErrors>
    <ignoredError sqref="C2:F2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dcmitype/"/>
    <ds:schemaRef ds:uri="http://www.w3.org/XML/1998/namespace"/>
    <ds:schemaRef ds:uri="0c865bf4-0f22-4e4d-b041-7b0c1657e5a8"/>
    <ds:schemaRef ds:uri="http://purl.org/dc/elements/1.1/"/>
    <ds:schemaRef ds:uri="http://schemas.microsoft.com/office/2006/metadata/properties"/>
    <ds:schemaRef ds:uri="6aa8a68a-ab09-4ac8-a697-fdce915bc567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8163A0-8364-40AD-8060-1EC1FF3024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cmanceral</cp:lastModifiedBy>
  <cp:revision/>
  <dcterms:created xsi:type="dcterms:W3CDTF">2012-12-11T20:26:08Z</dcterms:created>
  <dcterms:modified xsi:type="dcterms:W3CDTF">2026-01-13T22:50:21Z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