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30" windowWidth="18435" windowHeight="7935"/>
  </bookViews>
  <sheets>
    <sheet name="EFE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EFE!$A$1:$Q$54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O47" i="1" l="1"/>
  <c r="G46" i="1"/>
  <c r="O38" i="1"/>
  <c r="O34" i="1" s="1"/>
  <c r="O35" i="1"/>
  <c r="G35" i="1"/>
  <c r="O32" i="1"/>
  <c r="G30" i="1"/>
  <c r="O29" i="1"/>
  <c r="G29" i="1"/>
  <c r="O28" i="1"/>
  <c r="O40" i="1" s="1"/>
  <c r="G28" i="1"/>
  <c r="G27" i="1"/>
  <c r="G25" i="1"/>
  <c r="G24" i="1"/>
  <c r="G23" i="1"/>
  <c r="G22" i="1"/>
  <c r="G21" i="1"/>
  <c r="G20" i="1"/>
  <c r="O19" i="1"/>
  <c r="G19" i="1"/>
  <c r="G18" i="1"/>
  <c r="G17" i="1"/>
  <c r="G16" i="1"/>
  <c r="G14" i="1" s="1"/>
  <c r="G48" i="1" s="1"/>
  <c r="G15" i="1"/>
  <c r="O14" i="1"/>
  <c r="O23" i="1" s="1"/>
  <c r="H6" i="1"/>
  <c r="O43" i="1" l="1"/>
  <c r="O48" i="1"/>
  <c r="O57" i="1" s="1"/>
</calcChain>
</file>

<file path=xl/sharedStrings.xml><?xml version="1.0" encoding="utf-8"?>
<sst xmlns="http://schemas.openxmlformats.org/spreadsheetml/2006/main" count="63" uniqueCount="54">
  <si>
    <t>ESTADOS DE FLUJOS DE EFECTIVO</t>
  </si>
  <si>
    <t>Del 1o de Enero al 31 de Marzo del 2018 y 31 de Diciembre del 2017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</si>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</sst>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* #,##0_);_(* \(#,##0\);_(* &quot;-&quot;_);_(@_)"/>
    <numFmt numFmtId="167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167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166" fontId="5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166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3" fontId="7" fillId="3" borderId="0" xfId="0" applyNumberFormat="1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" fontId="7" fillId="3" borderId="0" xfId="0" applyNumberFormat="1" applyFont="1" applyFill="1" applyAlignment="1">
      <alignment horizontal="center"/>
    </xf>
    <xf numFmtId="3" fontId="2" fillId="3" borderId="0" xfId="0" applyNumberFormat="1" applyFont="1" applyFill="1"/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>
        <row r="17">
          <cell r="D17">
            <v>31455357.02</v>
          </cell>
        </row>
      </sheetData>
      <sheetData sheetId="2">
        <row r="12">
          <cell r="D12">
            <v>0</v>
          </cell>
          <cell r="I12">
            <v>4035004.77</v>
          </cell>
        </row>
        <row r="13">
          <cell r="D13">
            <v>0</v>
          </cell>
          <cell r="I13">
            <v>476268.67</v>
          </cell>
        </row>
        <row r="14">
          <cell r="D14">
            <v>0</v>
          </cell>
          <cell r="I14">
            <v>22276981.739999998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I20">
            <v>19132</v>
          </cell>
        </row>
        <row r="22">
          <cell r="D22">
            <v>8033430.2999999998</v>
          </cell>
        </row>
        <row r="23">
          <cell r="D23">
            <v>0</v>
          </cell>
        </row>
        <row r="25">
          <cell r="D25">
            <v>1533193.74</v>
          </cell>
        </row>
        <row r="39">
          <cell r="I39">
            <v>0</v>
          </cell>
        </row>
      </sheetData>
      <sheetData sheetId="3">
        <row r="6">
          <cell r="D6" t="str">
            <v>FIDEICOMISO DE INVERSIÓN Y ADMINISTRACIÓN DEL PARQUE GUANAJUATO BICENTENARIO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/>
  </sheetViews>
  <sheetFormatPr baseColWidth="10" defaultRowHeight="12" x14ac:dyDescent="0.2"/>
  <cols>
    <col min="1" max="1" width="1.140625" style="6" customWidth="1"/>
    <col min="2" max="2" width="1.85546875" style="6" customWidth="1"/>
    <col min="3" max="3" width="2.14062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0" width="1.85546875" style="5" customWidth="1"/>
    <col min="11" max="11" width="2.140625" style="5" customWidth="1"/>
    <col min="12" max="16" width="18.7109375" style="5" customWidth="1"/>
    <col min="17" max="17" width="1.14062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tr">
        <f>+[1]EVHP!D6</f>
        <v>FIDEICOMISO DE INVERSIÓN Y ADMINISTRACIÓN DEL PARQUE GUANAJUATO BICENTENARIO</v>
      </c>
      <c r="I6" s="15"/>
      <c r="J6" s="15"/>
      <c r="K6" s="15"/>
      <c r="L6" s="15"/>
      <c r="M6" s="15"/>
      <c r="N6" s="15"/>
      <c r="O6" s="15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4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4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5</v>
      </c>
      <c r="C12" s="33"/>
      <c r="D12" s="33"/>
      <c r="E12" s="33"/>
      <c r="F12" s="33"/>
      <c r="G12" s="28"/>
      <c r="H12" s="28"/>
      <c r="I12" s="31"/>
      <c r="J12" s="33" t="s">
        <v>6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7</v>
      </c>
      <c r="D14" s="33"/>
      <c r="E14" s="33"/>
      <c r="F14" s="33"/>
      <c r="G14" s="35">
        <f>SUM(G15:G25)</f>
        <v>9566624.0399999991</v>
      </c>
      <c r="H14" s="35">
        <v>52057446.359999999</v>
      </c>
      <c r="I14" s="31"/>
      <c r="J14" s="31"/>
      <c r="K14" s="33" t="s">
        <v>7</v>
      </c>
      <c r="L14" s="33"/>
      <c r="M14" s="33"/>
      <c r="N14" s="33"/>
      <c r="O14" s="35">
        <f>SUM(O15:O17)</f>
        <v>0</v>
      </c>
      <c r="P14" s="35">
        <v>1142443.96</v>
      </c>
      <c r="Q14" s="29"/>
    </row>
    <row r="15" spans="1:17" ht="15" customHeight="1" x14ac:dyDescent="0.2">
      <c r="A15" s="30"/>
      <c r="B15" s="31"/>
      <c r="C15" s="32"/>
      <c r="D15" s="36" t="s">
        <v>8</v>
      </c>
      <c r="E15" s="36"/>
      <c r="F15" s="36"/>
      <c r="G15" s="37">
        <f>+[1]EA!D12</f>
        <v>0</v>
      </c>
      <c r="H15" s="37">
        <v>0</v>
      </c>
      <c r="I15" s="31"/>
      <c r="J15" s="31"/>
      <c r="K15" s="4"/>
      <c r="L15" s="38" t="s">
        <v>9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10</v>
      </c>
      <c r="E16" s="36"/>
      <c r="F16" s="36"/>
      <c r="G16" s="37">
        <f>+[1]EA!D13</f>
        <v>0</v>
      </c>
      <c r="H16" s="37">
        <v>0</v>
      </c>
      <c r="I16" s="31"/>
      <c r="J16" s="31"/>
      <c r="K16" s="4"/>
      <c r="L16" s="38" t="s">
        <v>11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12</v>
      </c>
      <c r="E17" s="36"/>
      <c r="F17" s="36"/>
      <c r="G17" s="37">
        <f>+[1]EA!D14</f>
        <v>0</v>
      </c>
      <c r="H17" s="37">
        <v>0</v>
      </c>
      <c r="I17" s="31"/>
      <c r="J17" s="31"/>
      <c r="K17" s="28"/>
      <c r="L17" s="38" t="s">
        <v>13</v>
      </c>
      <c r="M17" s="38"/>
      <c r="N17" s="38"/>
      <c r="O17" s="37">
        <v>0</v>
      </c>
      <c r="P17" s="37">
        <v>1142443.96</v>
      </c>
      <c r="Q17" s="29"/>
    </row>
    <row r="18" spans="1:17" ht="15" customHeight="1" x14ac:dyDescent="0.2">
      <c r="A18" s="30"/>
      <c r="B18" s="31"/>
      <c r="C18" s="39"/>
      <c r="D18" s="36" t="s">
        <v>14</v>
      </c>
      <c r="E18" s="36"/>
      <c r="F18" s="36"/>
      <c r="G18" s="37">
        <f>+[1]EA!D15</f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15</v>
      </c>
      <c r="E19" s="36"/>
      <c r="F19" s="36"/>
      <c r="G19" s="37">
        <f>+[1]EA!D16</f>
        <v>0</v>
      </c>
      <c r="H19" s="37">
        <v>0</v>
      </c>
      <c r="I19" s="31"/>
      <c r="J19" s="31"/>
      <c r="K19" s="40" t="s">
        <v>16</v>
      </c>
      <c r="L19" s="40"/>
      <c r="M19" s="40"/>
      <c r="N19" s="40"/>
      <c r="O19" s="35">
        <f>SUM(O20:O22)</f>
        <v>0</v>
      </c>
      <c r="P19" s="35">
        <v>643800</v>
      </c>
      <c r="Q19" s="29"/>
    </row>
    <row r="20" spans="1:17" ht="15" customHeight="1" x14ac:dyDescent="0.2">
      <c r="A20" s="30"/>
      <c r="B20" s="31"/>
      <c r="C20" s="39"/>
      <c r="D20" s="36" t="s">
        <v>17</v>
      </c>
      <c r="E20" s="36"/>
      <c r="F20" s="36"/>
      <c r="G20" s="37">
        <f>+[1]EA!D17</f>
        <v>0</v>
      </c>
      <c r="H20" s="37">
        <v>0</v>
      </c>
      <c r="I20" s="31"/>
      <c r="J20" s="31"/>
      <c r="K20" s="28"/>
      <c r="L20" s="39" t="s">
        <v>9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18</v>
      </c>
      <c r="E21" s="36"/>
      <c r="F21" s="36"/>
      <c r="G21" s="37">
        <f>+[1]EA!D18</f>
        <v>0</v>
      </c>
      <c r="H21" s="37">
        <v>0</v>
      </c>
      <c r="I21" s="31"/>
      <c r="J21" s="31"/>
      <c r="K21" s="28"/>
      <c r="L21" s="38" t="s">
        <v>11</v>
      </c>
      <c r="M21" s="38"/>
      <c r="N21" s="38"/>
      <c r="O21" s="37">
        <v>0</v>
      </c>
      <c r="P21" s="37">
        <v>643800</v>
      </c>
      <c r="Q21" s="29"/>
    </row>
    <row r="22" spans="1:17" ht="28.5" customHeight="1" x14ac:dyDescent="0.2">
      <c r="A22" s="30"/>
      <c r="B22" s="31"/>
      <c r="C22" s="39"/>
      <c r="D22" s="36" t="s">
        <v>19</v>
      </c>
      <c r="E22" s="36"/>
      <c r="F22" s="36"/>
      <c r="G22" s="37">
        <f>+[1]EA!D19</f>
        <v>0</v>
      </c>
      <c r="H22" s="37">
        <v>0</v>
      </c>
      <c r="I22" s="31"/>
      <c r="J22" s="31"/>
      <c r="K22" s="4"/>
      <c r="L22" s="38" t="s">
        <v>20</v>
      </c>
      <c r="M22" s="38"/>
      <c r="N22" s="38"/>
      <c r="O22" s="37">
        <v>0</v>
      </c>
      <c r="P22" s="37">
        <v>0</v>
      </c>
      <c r="Q22" s="29"/>
    </row>
    <row r="23" spans="1:17" x14ac:dyDescent="0.2">
      <c r="A23" s="30"/>
      <c r="B23" s="31"/>
      <c r="C23" s="39"/>
      <c r="D23" s="36" t="s">
        <v>21</v>
      </c>
      <c r="E23" s="36"/>
      <c r="F23" s="36"/>
      <c r="G23" s="37">
        <f>+[1]EA!D22</f>
        <v>8033430.2999999998</v>
      </c>
      <c r="H23" s="37">
        <v>46605840</v>
      </c>
      <c r="I23" s="31"/>
      <c r="J23" s="31"/>
      <c r="K23" s="33" t="s">
        <v>22</v>
      </c>
      <c r="L23" s="33"/>
      <c r="M23" s="33"/>
      <c r="N23" s="33"/>
      <c r="O23" s="35">
        <f>O14-O19</f>
        <v>0</v>
      </c>
      <c r="P23" s="35">
        <v>498643.95999999996</v>
      </c>
      <c r="Q23" s="29"/>
    </row>
    <row r="24" spans="1:17" ht="15" customHeight="1" x14ac:dyDescent="0.2">
      <c r="A24" s="30"/>
      <c r="B24" s="31"/>
      <c r="C24" s="39"/>
      <c r="D24" s="36" t="s">
        <v>23</v>
      </c>
      <c r="E24" s="36"/>
      <c r="F24" s="36"/>
      <c r="G24" s="37">
        <f>+[1]EA!D23</f>
        <v>0</v>
      </c>
      <c r="H24" s="37">
        <v>0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24</v>
      </c>
      <c r="E25" s="36"/>
      <c r="F25" s="41"/>
      <c r="G25" s="37">
        <f>+[1]EA!D25</f>
        <v>1533193.74</v>
      </c>
      <c r="H25" s="37">
        <v>5451606.3600000003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25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16</v>
      </c>
      <c r="D27" s="33"/>
      <c r="E27" s="33"/>
      <c r="F27" s="33"/>
      <c r="G27" s="35">
        <f>SUM(G28:G46)</f>
        <v>26807387.18</v>
      </c>
      <c r="H27" s="35">
        <v>55736890.82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26</v>
      </c>
      <c r="E28" s="36"/>
      <c r="F28" s="36"/>
      <c r="G28" s="37">
        <f>+[1]EA!I12</f>
        <v>4035004.77</v>
      </c>
      <c r="H28" s="37">
        <v>15869513.52</v>
      </c>
      <c r="I28" s="31"/>
      <c r="J28" s="31"/>
      <c r="K28" s="40" t="s">
        <v>7</v>
      </c>
      <c r="L28" s="40"/>
      <c r="M28" s="40"/>
      <c r="N28" s="40"/>
      <c r="O28" s="35">
        <f>O29+O32</f>
        <v>15316216.65</v>
      </c>
      <c r="P28" s="35">
        <v>1138117.25</v>
      </c>
      <c r="Q28" s="29"/>
    </row>
    <row r="29" spans="1:17" ht="15" customHeight="1" x14ac:dyDescent="0.2">
      <c r="A29" s="30"/>
      <c r="B29" s="31"/>
      <c r="C29" s="40"/>
      <c r="D29" s="36" t="s">
        <v>27</v>
      </c>
      <c r="E29" s="36"/>
      <c r="F29" s="36"/>
      <c r="G29" s="37">
        <f>+[1]EA!I13</f>
        <v>476268.67</v>
      </c>
      <c r="H29" s="37">
        <v>3240783.18</v>
      </c>
      <c r="I29" s="31"/>
      <c r="J29" s="4"/>
      <c r="K29" s="4"/>
      <c r="L29" s="39" t="s">
        <v>28</v>
      </c>
      <c r="M29" s="39"/>
      <c r="N29" s="39"/>
      <c r="O29" s="37">
        <f>SUM(O30:O31)</f>
        <v>0</v>
      </c>
      <c r="P29" s="37">
        <v>0</v>
      </c>
      <c r="Q29" s="29"/>
    </row>
    <row r="30" spans="1:17" ht="15" customHeight="1" x14ac:dyDescent="0.2">
      <c r="A30" s="30"/>
      <c r="B30" s="31"/>
      <c r="C30" s="40"/>
      <c r="D30" s="36" t="s">
        <v>29</v>
      </c>
      <c r="E30" s="36"/>
      <c r="F30" s="36"/>
      <c r="G30" s="37">
        <f>+[1]EA!I14</f>
        <v>22276981.739999998</v>
      </c>
      <c r="H30" s="37">
        <v>35422892.079999998</v>
      </c>
      <c r="I30" s="31"/>
      <c r="J30" s="31"/>
      <c r="K30" s="40"/>
      <c r="L30" s="39" t="s">
        <v>30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31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32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33</v>
      </c>
      <c r="M32" s="38"/>
      <c r="N32" s="38"/>
      <c r="O32" s="37">
        <f>17564.4+6955.67+24016+15264373.37+3307.21</f>
        <v>15316216.65</v>
      </c>
      <c r="P32" s="42">
        <v>1138117.25</v>
      </c>
      <c r="Q32" s="29"/>
    </row>
    <row r="33" spans="1:17" ht="15" customHeight="1" x14ac:dyDescent="0.2">
      <c r="A33" s="30"/>
      <c r="B33" s="31"/>
      <c r="C33" s="40"/>
      <c r="D33" s="36" t="s">
        <v>34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35</v>
      </c>
      <c r="E34" s="36"/>
      <c r="F34" s="36"/>
      <c r="G34" s="37">
        <v>0</v>
      </c>
      <c r="H34" s="37">
        <v>0</v>
      </c>
      <c r="I34" s="31"/>
      <c r="J34" s="31"/>
      <c r="K34" s="40" t="s">
        <v>16</v>
      </c>
      <c r="L34" s="40"/>
      <c r="M34" s="40"/>
      <c r="N34" s="40"/>
      <c r="O34" s="35">
        <f>O35+O38</f>
        <v>34240.26</v>
      </c>
      <c r="P34" s="35">
        <v>854136.17</v>
      </c>
      <c r="Q34" s="29"/>
    </row>
    <row r="35" spans="1:17" ht="15" customHeight="1" x14ac:dyDescent="0.2">
      <c r="A35" s="30"/>
      <c r="B35" s="31"/>
      <c r="C35" s="40"/>
      <c r="D35" s="36" t="s">
        <v>36</v>
      </c>
      <c r="E35" s="36"/>
      <c r="F35" s="36"/>
      <c r="G35" s="37">
        <f>+[1]EA!I20</f>
        <v>19132</v>
      </c>
      <c r="H35" s="37">
        <v>61258.080000000002</v>
      </c>
      <c r="I35" s="31"/>
      <c r="J35" s="31"/>
      <c r="K35" s="4"/>
      <c r="L35" s="39" t="s">
        <v>37</v>
      </c>
      <c r="M35" s="39"/>
      <c r="N35" s="39"/>
      <c r="O35" s="37">
        <f>SUM(O36:O37)</f>
        <v>0</v>
      </c>
      <c r="P35" s="37">
        <v>0</v>
      </c>
      <c r="Q35" s="29"/>
    </row>
    <row r="36" spans="1:17" ht="15" customHeight="1" x14ac:dyDescent="0.2">
      <c r="A36" s="30"/>
      <c r="B36" s="31"/>
      <c r="C36" s="40"/>
      <c r="D36" s="36" t="s">
        <v>38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30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39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31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40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41</v>
      </c>
      <c r="M38" s="38"/>
      <c r="N38" s="38"/>
      <c r="O38" s="37">
        <f>4349.26+29891</f>
        <v>34240.26</v>
      </c>
      <c r="P38" s="37">
        <v>854136.17</v>
      </c>
      <c r="Q38" s="29"/>
    </row>
    <row r="39" spans="1:17" ht="15" customHeight="1" x14ac:dyDescent="0.2">
      <c r="A39" s="30"/>
      <c r="B39" s="31"/>
      <c r="C39" s="40"/>
      <c r="D39" s="36" t="s">
        <v>42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43</v>
      </c>
      <c r="E40" s="36"/>
      <c r="F40" s="36"/>
      <c r="G40" s="37">
        <v>0</v>
      </c>
      <c r="H40" s="37">
        <v>0</v>
      </c>
      <c r="I40" s="31"/>
      <c r="J40" s="31"/>
      <c r="K40" s="33" t="s">
        <v>44</v>
      </c>
      <c r="L40" s="33"/>
      <c r="M40" s="33"/>
      <c r="N40" s="33"/>
      <c r="O40" s="35">
        <f>O28-O34</f>
        <v>15281976.390000001</v>
      </c>
      <c r="P40" s="35">
        <v>283981.07999999996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45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46</v>
      </c>
      <c r="E43" s="36"/>
      <c r="F43" s="36"/>
      <c r="G43" s="37">
        <v>0</v>
      </c>
      <c r="H43" s="37">
        <v>0</v>
      </c>
      <c r="I43" s="31"/>
      <c r="J43" s="43" t="s">
        <v>47</v>
      </c>
      <c r="K43" s="43"/>
      <c r="L43" s="43"/>
      <c r="M43" s="43"/>
      <c r="N43" s="43"/>
      <c r="O43" s="44">
        <f>G48+O23+O40</f>
        <v>-1958786.75</v>
      </c>
      <c r="P43" s="44">
        <v>-2896819.4200000009</v>
      </c>
      <c r="Q43" s="29"/>
    </row>
    <row r="44" spans="1:17" ht="15" customHeight="1" x14ac:dyDescent="0.2">
      <c r="A44" s="30"/>
      <c r="B44" s="31"/>
      <c r="C44" s="40"/>
      <c r="D44" s="36" t="s">
        <v>48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49</v>
      </c>
      <c r="E46" s="36"/>
      <c r="F46" s="36"/>
      <c r="G46" s="37">
        <f>+[1]EA!I39</f>
        <v>0</v>
      </c>
      <c r="H46" s="37">
        <v>1142443.96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50</v>
      </c>
      <c r="K47" s="43"/>
      <c r="L47" s="43"/>
      <c r="M47" s="43"/>
      <c r="N47" s="43"/>
      <c r="O47" s="45">
        <f>+P48</f>
        <v>33414143.770000026</v>
      </c>
      <c r="P47" s="45">
        <v>36310963.190000027</v>
      </c>
      <c r="Q47" s="29"/>
    </row>
    <row r="48" spans="1:17" s="49" customFormat="1" x14ac:dyDescent="0.2">
      <c r="A48" s="46"/>
      <c r="B48" s="47"/>
      <c r="C48" s="33" t="s">
        <v>51</v>
      </c>
      <c r="D48" s="33"/>
      <c r="E48" s="33"/>
      <c r="F48" s="33"/>
      <c r="G48" s="44">
        <f>G14-G27</f>
        <v>-17240763.140000001</v>
      </c>
      <c r="H48" s="44">
        <v>-3679444.4600000009</v>
      </c>
      <c r="I48" s="47"/>
      <c r="J48" s="43" t="s">
        <v>52</v>
      </c>
      <c r="K48" s="43"/>
      <c r="L48" s="43"/>
      <c r="M48" s="43"/>
      <c r="N48" s="43"/>
      <c r="O48" s="44">
        <f>+O47+O43</f>
        <v>31455357.020000026</v>
      </c>
      <c r="P48" s="44">
        <v>33414143.770000026</v>
      </c>
      <c r="Q48" s="48"/>
    </row>
    <row r="49" spans="1:17" s="49" customFormat="1" x14ac:dyDescent="0.2">
      <c r="A49" s="46"/>
      <c r="B49" s="47"/>
      <c r="C49" s="40"/>
      <c r="D49" s="40"/>
      <c r="E49" s="40"/>
      <c r="F49" s="40"/>
      <c r="G49" s="44"/>
      <c r="H49" s="44"/>
      <c r="I49" s="47"/>
      <c r="O49" s="50"/>
      <c r="Q49" s="48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8" t="s">
        <v>53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63"/>
      <c r="P54" s="4"/>
      <c r="Q54" s="4"/>
    </row>
    <row r="57" spans="1:17" x14ac:dyDescent="0.2">
      <c r="O57" s="64">
        <f>+O48-[1]ESF!D17</f>
        <v>0</v>
      </c>
    </row>
  </sheetData>
  <sheetProtection formatCells="0" selectLockedCells="1"/>
  <mergeCells count="53">
    <mergeCell ref="C48:F48"/>
    <mergeCell ref="J48:N48"/>
    <mergeCell ref="D42:F42"/>
    <mergeCell ref="D43:F43"/>
    <mergeCell ref="J43:N43"/>
    <mergeCell ref="D44:F44"/>
    <mergeCell ref="D46:F46"/>
    <mergeCell ref="J47:N47"/>
    <mergeCell ref="D36:F36"/>
    <mergeCell ref="D37:F37"/>
    <mergeCell ref="D38:F38"/>
    <mergeCell ref="L38:N38"/>
    <mergeCell ref="D39:F39"/>
    <mergeCell ref="D40:F40"/>
    <mergeCell ref="K40:N40"/>
    <mergeCell ref="D30:F30"/>
    <mergeCell ref="D32:F32"/>
    <mergeCell ref="L32:N32"/>
    <mergeCell ref="D33:F33"/>
    <mergeCell ref="D34:F34"/>
    <mergeCell ref="D35:F35"/>
    <mergeCell ref="D24:F24"/>
    <mergeCell ref="D25:E25"/>
    <mergeCell ref="J26:N26"/>
    <mergeCell ref="C27:F27"/>
    <mergeCell ref="D28:F28"/>
    <mergeCell ref="D29:F29"/>
    <mergeCell ref="D20:F20"/>
    <mergeCell ref="D21:F21"/>
    <mergeCell ref="L21:N21"/>
    <mergeCell ref="D22:F22"/>
    <mergeCell ref="L22:N22"/>
    <mergeCell ref="D23:F23"/>
    <mergeCell ref="K23:N23"/>
    <mergeCell ref="D16:F16"/>
    <mergeCell ref="L16:N16"/>
    <mergeCell ref="D17:F17"/>
    <mergeCell ref="L17:N17"/>
    <mergeCell ref="D18:F18"/>
    <mergeCell ref="D19:F19"/>
    <mergeCell ref="B12:F12"/>
    <mergeCell ref="J12:N12"/>
    <mergeCell ref="C14:F14"/>
    <mergeCell ref="K14:N14"/>
    <mergeCell ref="D15:F15"/>
    <mergeCell ref="L15:N15"/>
    <mergeCell ref="E1:O1"/>
    <mergeCell ref="A2:Q2"/>
    <mergeCell ref="A3:P3"/>
    <mergeCell ref="A4:Q4"/>
    <mergeCell ref="B6:D6"/>
    <mergeCell ref="B9:E9"/>
    <mergeCell ref="J9:M9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2018-05-16T17:22:01Z</dcterms:created>
  <dcterms:modified xsi:type="dcterms:W3CDTF">2018-05-16T17:22:40Z</dcterms:modified>
</cp:coreProperties>
</file>