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CTG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F15" i="1" l="1"/>
  <c r="K15" i="1" s="1"/>
  <c r="J13" i="1"/>
  <c r="I13" i="1"/>
  <c r="H13" i="1"/>
  <c r="E13" i="1"/>
  <c r="D13" i="1"/>
  <c r="F13" i="1" s="1"/>
  <c r="K13" i="1" s="1"/>
  <c r="J11" i="1"/>
  <c r="J17" i="1" s="1"/>
  <c r="J20" i="1" s="1"/>
  <c r="I11" i="1"/>
  <c r="I17" i="1" s="1"/>
  <c r="H11" i="1"/>
  <c r="H17" i="1" s="1"/>
  <c r="H20" i="1" s="1"/>
  <c r="G11" i="1"/>
  <c r="G17" i="1" s="1"/>
  <c r="F11" i="1"/>
  <c r="F17" i="1" s="1"/>
  <c r="F20" i="1" s="1"/>
  <c r="E11" i="1"/>
  <c r="E17" i="1" s="1"/>
  <c r="E20" i="1" s="1"/>
  <c r="D11" i="1"/>
  <c r="D17" i="1" s="1"/>
  <c r="D20" i="1" s="1"/>
  <c r="D5" i="1"/>
  <c r="K11" i="1" l="1"/>
  <c r="K17" i="1" s="1"/>
  <c r="K20" i="1" s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<sst xmlns="http://schemas.openxmlformats.org/spreadsheetml/2006/main" count="21" uniqueCount="21">
  <si>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</si>
  <si>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</si>
  <si>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Del 1o de Enero al 31 de Marzo del 2018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</si>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</sst>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4" fillId="3" borderId="1" xfId="0" applyFont="1" applyFill="1" applyBorder="1"/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top" wrapText="1"/>
    </xf>
    <xf numFmtId="164" fontId="3" fillId="3" borderId="0" xfId="0" applyNumberFormat="1" applyFont="1" applyFill="1"/>
    <xf numFmtId="0" fontId="3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164" fontId="3" fillId="3" borderId="11" xfId="1" applyNumberFormat="1" applyFont="1" applyFill="1" applyBorder="1" applyAlignment="1">
      <alignment horizontal="justify" vertical="center" wrapText="1"/>
    </xf>
    <xf numFmtId="0" fontId="4" fillId="3" borderId="0" xfId="0" applyFont="1" applyFill="1"/>
    <xf numFmtId="164" fontId="4" fillId="3" borderId="11" xfId="1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/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</cellXfs>
  <cellStyles count="20">
    <cellStyle name="=C:\WINNT\SYSTEM32\COMMAND.COM" xfId="2"/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D6" t="str">
            <v>FIDEICOMISO DE INVERSIÓN Y ADMINISTRACIÓN DEL PARQUE GUANAJUATO BICENTENARIO</v>
          </cell>
        </row>
        <row r="22">
          <cell r="D22">
            <v>4827909</v>
          </cell>
          <cell r="E22">
            <v>81252968.849999994</v>
          </cell>
          <cell r="F22">
            <v>86080877.849999994</v>
          </cell>
          <cell r="H22">
            <v>26807387.180000003</v>
          </cell>
          <cell r="J22">
            <v>10859271.717248</v>
          </cell>
          <cell r="K22">
            <v>59273490.669999987</v>
          </cell>
        </row>
      </sheetData>
      <sheetData sheetId="13">
        <row r="10">
          <cell r="D10">
            <v>0</v>
          </cell>
          <cell r="E10">
            <v>19336860</v>
          </cell>
          <cell r="F10">
            <v>19336860</v>
          </cell>
          <cell r="H10">
            <v>4035004.77</v>
          </cell>
          <cell r="I10">
            <v>4035004.77</v>
          </cell>
          <cell r="J10">
            <v>4035004.77</v>
          </cell>
        </row>
        <row r="13">
          <cell r="D13">
            <v>0</v>
          </cell>
          <cell r="E13">
            <v>1915990</v>
          </cell>
          <cell r="F13">
            <v>1915990</v>
          </cell>
          <cell r="H13">
            <v>476268.67000000004</v>
          </cell>
          <cell r="I13">
            <v>288564.11524800002</v>
          </cell>
          <cell r="J13">
            <v>288564.11524800002</v>
          </cell>
        </row>
        <row r="23">
          <cell r="D23">
            <v>4827909</v>
          </cell>
          <cell r="E23">
            <v>59735118.850000001</v>
          </cell>
          <cell r="F23">
            <v>64563027.850000001</v>
          </cell>
          <cell r="H23">
            <v>22276981.740000002</v>
          </cell>
          <cell r="I23">
            <v>6516570.8320000013</v>
          </cell>
          <cell r="J23">
            <v>6516570.8320000013</v>
          </cell>
        </row>
        <row r="34">
          <cell r="D34">
            <v>0</v>
          </cell>
          <cell r="E34">
            <v>50000</v>
          </cell>
          <cell r="F34">
            <v>50000</v>
          </cell>
          <cell r="H34">
            <v>19132</v>
          </cell>
          <cell r="I34">
            <v>19132</v>
          </cell>
          <cell r="J34">
            <v>19132</v>
          </cell>
        </row>
        <row r="37">
          <cell r="D37">
            <v>0</v>
          </cell>
          <cell r="E37">
            <v>215000</v>
          </cell>
          <cell r="H37">
            <v>0</v>
          </cell>
          <cell r="I37">
            <v>0</v>
          </cell>
          <cell r="J37">
            <v>0</v>
          </cell>
        </row>
        <row r="43">
          <cell r="G43">
            <v>26807387.180000003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0"/>
  <sheetViews>
    <sheetView showGridLines="0" tabSelected="1" workbookViewId="0">
      <selection activeCell="C19" sqref="C19"/>
    </sheetView>
  </sheetViews>
  <sheetFormatPr baseColWidth="10" defaultRowHeight="12" x14ac:dyDescent="0.2"/>
  <cols>
    <col min="1" max="1" width="2.5703125" style="2" customWidth="1"/>
    <col min="2" max="2" width="2" style="3" customWidth="1"/>
    <col min="3" max="3" width="45.85546875" style="3" customWidth="1"/>
    <col min="4" max="4" width="13.140625" style="3" bestFit="1" customWidth="1"/>
    <col min="5" max="5" width="12.7109375" style="3" customWidth="1"/>
    <col min="6" max="6" width="13.140625" style="3" bestFit="1" customWidth="1"/>
    <col min="7" max="7" width="13.140625" style="3" customWidth="1"/>
    <col min="8" max="9" width="12.7109375" style="3" customWidth="1"/>
    <col min="10" max="11" width="13.140625" style="3" bestFit="1" customWidth="1"/>
    <col min="12" max="12" width="4" style="2" customWidth="1"/>
    <col min="13" max="16384" width="11.42578125" style="3"/>
  </cols>
  <sheetData>
    <row r="1" spans="2:12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2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2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2" s="2" customFormat="1" x14ac:dyDescent="0.2"/>
    <row r="5" spans="2:12" s="2" customFormat="1" x14ac:dyDescent="0.2">
      <c r="C5" s="4" t="s">
        <v>3</v>
      </c>
      <c r="D5" s="5" t="str">
        <f>+[1]CAdmon!D6</f>
        <v>FIDEICOMISO DE INVERSIÓN Y ADMINISTRACIÓN DEL PARQUE GUANAJUATO BICENTENARIO</v>
      </c>
      <c r="E5" s="6"/>
      <c r="F5" s="7"/>
      <c r="G5" s="7"/>
      <c r="H5" s="6"/>
      <c r="I5" s="6"/>
      <c r="J5" s="8"/>
    </row>
    <row r="6" spans="2:12" s="2" customFormat="1" x14ac:dyDescent="0.2"/>
    <row r="7" spans="2:12" x14ac:dyDescent="0.2">
      <c r="B7" s="9" t="s">
        <v>4</v>
      </c>
      <c r="C7" s="10"/>
      <c r="D7" s="11" t="s">
        <v>5</v>
      </c>
      <c r="E7" s="11"/>
      <c r="F7" s="11"/>
      <c r="G7" s="11"/>
      <c r="H7" s="11"/>
      <c r="I7" s="11"/>
      <c r="J7" s="11"/>
      <c r="K7" s="11" t="s">
        <v>6</v>
      </c>
    </row>
    <row r="8" spans="2:12" ht="24" x14ac:dyDescent="0.2">
      <c r="B8" s="12"/>
      <c r="C8" s="13"/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1"/>
    </row>
    <row r="9" spans="2:12" x14ac:dyDescent="0.2">
      <c r="B9" s="15"/>
      <c r="C9" s="16"/>
      <c r="D9" s="14">
        <v>1</v>
      </c>
      <c r="E9" s="14">
        <v>2</v>
      </c>
      <c r="F9" s="14" t="s">
        <v>14</v>
      </c>
      <c r="G9" s="14">
        <v>4</v>
      </c>
      <c r="H9" s="14">
        <v>5</v>
      </c>
      <c r="I9" s="14">
        <v>6</v>
      </c>
      <c r="J9" s="14">
        <v>7</v>
      </c>
      <c r="K9" s="14" t="s">
        <v>15</v>
      </c>
    </row>
    <row r="10" spans="2:12" x14ac:dyDescent="0.2">
      <c r="B10" s="17"/>
      <c r="C10" s="18"/>
      <c r="D10" s="19"/>
      <c r="E10" s="19"/>
      <c r="F10" s="19"/>
      <c r="G10" s="19"/>
      <c r="H10" s="19"/>
      <c r="I10" s="19"/>
      <c r="J10" s="19"/>
      <c r="K10" s="19"/>
    </row>
    <row r="11" spans="2:12" x14ac:dyDescent="0.2">
      <c r="B11" s="20"/>
      <c r="C11" s="21" t="s">
        <v>16</v>
      </c>
      <c r="D11" s="22">
        <f>+[1]COG!D23+[1]COG!D13+[1]COG!D10+[1]COG!D34</f>
        <v>4827909</v>
      </c>
      <c r="E11" s="22">
        <f>+[1]COG!E23+[1]COG!E13+[1]COG!E10+[1]COG!E34</f>
        <v>81037968.849999994</v>
      </c>
      <c r="F11" s="22">
        <f>+[1]COG!F23+[1]COG!F13+[1]COG!F10+[1]COG!F34</f>
        <v>85865877.849999994</v>
      </c>
      <c r="G11" s="22">
        <f>+[1]COG!G43</f>
        <v>26807387.180000003</v>
      </c>
      <c r="H11" s="22">
        <f>+[1]COG!H23+[1]COG!H13+[1]COG!H10+[1]COG!H34</f>
        <v>26807387.180000003</v>
      </c>
      <c r="I11" s="22">
        <f>+[1]COG!I23+[1]COG!I13+[1]COG!I10+[1]COG!I34</f>
        <v>10859271.717248002</v>
      </c>
      <c r="J11" s="22">
        <f>+[1]COG!J23+[1]COG!J13+[1]COG!J10+[1]COG!J34</f>
        <v>10859271.717248002</v>
      </c>
      <c r="K11" s="22">
        <f>+F11-H11</f>
        <v>59058490.669999987</v>
      </c>
      <c r="L11" s="23"/>
    </row>
    <row r="12" spans="2:12" x14ac:dyDescent="0.2">
      <c r="B12" s="20"/>
      <c r="C12" s="24"/>
      <c r="D12" s="25"/>
      <c r="E12" s="25"/>
      <c r="F12" s="25"/>
      <c r="G12" s="25"/>
      <c r="H12" s="25"/>
      <c r="I12" s="25"/>
      <c r="J12" s="25"/>
      <c r="K12" s="25"/>
      <c r="L12" s="23"/>
    </row>
    <row r="13" spans="2:12" x14ac:dyDescent="0.2">
      <c r="B13" s="26"/>
      <c r="C13" s="21" t="s">
        <v>17</v>
      </c>
      <c r="D13" s="25">
        <f>+[1]COG!D37</f>
        <v>0</v>
      </c>
      <c r="E13" s="25">
        <f>+[1]COG!E37</f>
        <v>215000</v>
      </c>
      <c r="F13" s="25">
        <f>+D13+E13</f>
        <v>215000</v>
      </c>
      <c r="G13" s="25">
        <v>0</v>
      </c>
      <c r="H13" s="25">
        <f>+[1]COG!H37</f>
        <v>0</v>
      </c>
      <c r="I13" s="25">
        <f>+[1]COG!I37</f>
        <v>0</v>
      </c>
      <c r="J13" s="25">
        <f>+[1]COG!J37</f>
        <v>0</v>
      </c>
      <c r="K13" s="22">
        <f>+F13-H13</f>
        <v>215000</v>
      </c>
      <c r="L13" s="23"/>
    </row>
    <row r="14" spans="2:12" x14ac:dyDescent="0.2">
      <c r="B14" s="20"/>
      <c r="C14" s="24"/>
      <c r="D14" s="25"/>
      <c r="E14" s="25"/>
      <c r="F14" s="25"/>
      <c r="G14" s="25"/>
      <c r="H14" s="25"/>
      <c r="I14" s="25"/>
      <c r="J14" s="25"/>
      <c r="K14" s="25"/>
      <c r="L14" s="23"/>
    </row>
    <row r="15" spans="2:12" x14ac:dyDescent="0.2">
      <c r="B15" s="26"/>
      <c r="C15" s="21" t="s">
        <v>18</v>
      </c>
      <c r="D15" s="25"/>
      <c r="E15" s="25"/>
      <c r="F15" s="25">
        <f>+D15+E15</f>
        <v>0</v>
      </c>
      <c r="G15" s="25"/>
      <c r="H15" s="25"/>
      <c r="I15" s="25"/>
      <c r="J15" s="25"/>
      <c r="K15" s="25">
        <f>+F15-H15</f>
        <v>0</v>
      </c>
      <c r="L15" s="23"/>
    </row>
    <row r="16" spans="2:12" x14ac:dyDescent="0.2"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3"/>
    </row>
    <row r="17" spans="1:12" s="33" customFormat="1" x14ac:dyDescent="0.2">
      <c r="A17" s="30"/>
      <c r="B17" s="27"/>
      <c r="C17" s="28" t="s">
        <v>19</v>
      </c>
      <c r="D17" s="31">
        <f>+D11+D13+D15</f>
        <v>4827909</v>
      </c>
      <c r="E17" s="31">
        <f t="shared" ref="E17:K17" si="0">+E11+E13+E15</f>
        <v>81252968.849999994</v>
      </c>
      <c r="F17" s="31">
        <f t="shared" si="0"/>
        <v>86080877.849999994</v>
      </c>
      <c r="G17" s="31">
        <f t="shared" si="0"/>
        <v>26807387.180000003</v>
      </c>
      <c r="H17" s="31">
        <f t="shared" si="0"/>
        <v>26807387.180000003</v>
      </c>
      <c r="I17" s="31">
        <f t="shared" si="0"/>
        <v>10859271.717248002</v>
      </c>
      <c r="J17" s="31">
        <f t="shared" si="0"/>
        <v>10859271.717248002</v>
      </c>
      <c r="K17" s="31">
        <f t="shared" si="0"/>
        <v>59273490.669999987</v>
      </c>
      <c r="L17" s="32"/>
    </row>
    <row r="18" spans="1:12" s="2" customFormat="1" x14ac:dyDescent="0.2"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C19" s="34" t="s">
        <v>20</v>
      </c>
    </row>
    <row r="20" spans="1:12" x14ac:dyDescent="0.2">
      <c r="D20" s="35" t="str">
        <f>IF(D17=[1]CAdmon!D22," ","ERROR")</f>
        <v xml:space="preserve"> </v>
      </c>
      <c r="E20" s="35" t="str">
        <f>IF(E17=[1]CAdmon!E22," ","ERROR")</f>
        <v xml:space="preserve"> </v>
      </c>
      <c r="F20" s="35" t="str">
        <f>IF(F17=[1]CAdmon!F22," ","ERROR")</f>
        <v xml:space="preserve"> </v>
      </c>
      <c r="G20" s="35"/>
      <c r="H20" s="35" t="str">
        <f>IF(H17=[1]CAdmon!H22," ","ERROR")</f>
        <v xml:space="preserve"> </v>
      </c>
      <c r="I20" s="35"/>
      <c r="J20" s="35" t="str">
        <f>IF(J17=[1]CAdmon!J22," ","ERROR")</f>
        <v xml:space="preserve"> </v>
      </c>
      <c r="K20" s="35" t="str">
        <f>IF(K17=[1]CAdmon!K22," ","ERROR")</f>
        <v xml:space="preserve"> </v>
      </c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2018-05-16T18:20:12Z</dcterms:created>
  <dcterms:modified xsi:type="dcterms:W3CDTF">2018-05-16T18:20:55Z</dcterms:modified>
</cp:coreProperties>
</file>