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8534883D-B606-4119-9C3E-3C80230BAD0B}" xr6:coauthVersionLast="47" xr6:coauthVersionMax="47" xr10:uidLastSave="{00000000-0000-0000-0000-000000000000}"/>
  <bookViews>
    <workbookView xWindow="20370" yWindow="-120" windowWidth="20730" windowHeight="11040" firstSheet="4" xr2:uid="{2F7E80B1-D9B7-42EE-91F0-8B702B090D36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Notas_ACT!$A$5:$E$214</definedName>
    <definedName name="_xlnm._FilterDatabase" localSheetId="4" hidden="1">Notas_EFE!$A$19:$D$39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6">Conciliacion_Eg!$A$1:$E$50</definedName>
    <definedName name="_xlnm.Print_Area" localSheetId="5">Conciliacion_Ig!$A$1:$E$32</definedName>
    <definedName name="_xlnm.Print_Area" localSheetId="7">Memoria!$A$1:$J$57</definedName>
    <definedName name="_xlnm.Print_Area" localSheetId="0">'Notas a los Edos Financieros'!$A$1:$E$52</definedName>
    <definedName name="_xlnm.Print_Area" localSheetId="1">Notas_ACT!$A$1:$E$223</definedName>
    <definedName name="_xlnm.Print_Area" localSheetId="4">Notas_EFE!$A$1:$E$143</definedName>
    <definedName name="_xlnm.Print_Area" localSheetId="2">Notas_ESF!$A$1:$H$155</definedName>
    <definedName name="_xlnm.Print_Area" localSheetId="3">Notas_VHP!$A$1:$F$39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8" l="1"/>
  <c r="A3" i="8"/>
  <c r="H2" i="8"/>
  <c r="H1" i="8"/>
  <c r="A1" i="8"/>
  <c r="C8" i="7"/>
  <c r="C40" i="7" s="1"/>
  <c r="A1" i="7"/>
  <c r="C16" i="6"/>
  <c r="C21" i="6" s="1"/>
  <c r="A1" i="6"/>
  <c r="C123" i="5"/>
  <c r="C96" i="5" s="1"/>
  <c r="C114" i="5"/>
  <c r="C90" i="5"/>
  <c r="C44" i="5"/>
  <c r="C43" i="5"/>
  <c r="C28" i="5"/>
  <c r="C15" i="5"/>
  <c r="E3" i="5"/>
  <c r="E2" i="5"/>
  <c r="E1" i="5"/>
  <c r="A1" i="5"/>
  <c r="C15" i="4"/>
  <c r="E14" i="3"/>
  <c r="F14" i="3" s="1"/>
  <c r="G14" i="3" s="1"/>
  <c r="H3" i="3"/>
  <c r="A3" i="3"/>
  <c r="A3" i="7" s="1"/>
  <c r="H2" i="3"/>
  <c r="H1" i="3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C113" i="2"/>
  <c r="D119" i="2" s="1"/>
  <c r="D109" i="2"/>
  <c r="D105" i="2"/>
  <c r="C103" i="2"/>
  <c r="D112" i="2" s="1"/>
  <c r="D102" i="2"/>
  <c r="D98" i="2"/>
  <c r="C96" i="2"/>
  <c r="D101" i="2" s="1"/>
  <c r="C95" i="2"/>
  <c r="C94" i="2" s="1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C71" i="2"/>
  <c r="D71" i="2" s="1"/>
  <c r="C70" i="2"/>
  <c r="C69" i="2" s="1"/>
  <c r="D68" i="2"/>
  <c r="D67" i="2"/>
  <c r="D66" i="2"/>
  <c r="D65" i="2"/>
  <c r="D64" i="2"/>
  <c r="D63" i="2"/>
  <c r="D62" i="2"/>
  <c r="D60" i="2"/>
  <c r="D59" i="2"/>
  <c r="D58" i="2"/>
  <c r="C58" i="2"/>
  <c r="D61" i="2" s="1"/>
  <c r="C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C37" i="2"/>
  <c r="C36" i="2" s="1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3" i="4" s="1"/>
  <c r="A3" i="2"/>
  <c r="D38" i="2" l="1"/>
  <c r="C10" i="2"/>
  <c r="C9" i="2" s="1"/>
  <c r="D36" i="2"/>
  <c r="C133" i="5"/>
  <c r="D72" i="2"/>
  <c r="D116" i="2"/>
  <c r="D120" i="2"/>
  <c r="D70" i="2"/>
  <c r="D99" i="2"/>
  <c r="D106" i="2"/>
  <c r="D110" i="2"/>
  <c r="D113" i="2"/>
  <c r="D117" i="2"/>
  <c r="D121" i="2"/>
  <c r="D37" i="2"/>
  <c r="D96" i="2"/>
  <c r="D100" i="2"/>
  <c r="D103" i="2"/>
  <c r="D107" i="2"/>
  <c r="D111" i="2"/>
  <c r="D114" i="2"/>
  <c r="D118" i="2"/>
  <c r="D122" i="2"/>
  <c r="D97" i="2"/>
  <c r="D104" i="2"/>
  <c r="D108" i="2"/>
  <c r="D115" i="2"/>
  <c r="A3" i="6"/>
</calcChain>
</file>

<file path=xl/sharedStrings.xml><?xml version="1.0" encoding="utf-8"?>
<sst xmlns="http://schemas.openxmlformats.org/spreadsheetml/2006/main" count="823" uniqueCount="586">
  <si>
    <t>FIDEICOMISO DE INVERSIÓN Y ADMINISTRACIÓN DEL PARQUE GUANAJUATO BICENTENARIO</t>
  </si>
  <si>
    <t>Ejercicio:</t>
  </si>
  <si>
    <t>Notas de Desglose y Memoria</t>
  </si>
  <si>
    <t>Periodicidad:</t>
  </si>
  <si>
    <t>Trimestral</t>
  </si>
  <si>
    <t>Correspondiente del 1 de enero al 30 de junio del 2025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</si>
  <si>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</si>
  <si>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</si>
  <si>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</si>
  <si>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</si>
  <si>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</si>
  <si>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</si>
  <si>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</si>
  <si>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</si>
  <si>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</si>
  <si>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</si>
  <si>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</si>
  <si>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</si>
  <si>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</si>
  <si>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</si>
  <si>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</si>
  <si>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</si>
  <si>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</si>
  <si>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</si>
  <si>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</si>
  <si>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</si>
  <si>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</si>
  <si>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</si>
  <si>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</si>
  <si>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</si>
  <si>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</si>
  <si>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</si>
  <si>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</si>
  <si>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</si>
  <si>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</si>
  <si>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</si>
  <si>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</si>
  <si>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</si>
  <si>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</si>
  <si>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</si>
  <si>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</si>
  <si>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</si>
  <si>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</si>
  <si>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</si>
  <si>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</si>
  <si>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</si>
  <si>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</si>
  <si>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</si>
  <si>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</si>
  <si>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</si>
  <si>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</si>
  <si>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</si>
  <si>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</si>
  <si>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</si>
  <si>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</si>
  <si>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</si>
  <si>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</si>
  <si>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</si>
  <si>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</si>
  <si>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</si>
  <si>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</si>
  <si>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</si>
  <si>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</si>
  <si>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</si>
  <si>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</si>
  <si>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</si>
  <si>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</si>
  <si>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</si>
  <si>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</si>
  <si>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</si>
  <si>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</si>
  <si>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</si>
  <si>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</si>
  <si>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</si>
  <si>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</si>
  <si>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</si>
  <si>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</si>
  <si>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</si>
  <si>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</si>
  <si>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</si>
  <si>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</si>
  <si>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</si>
  <si>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</si>
  <si>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</si>
  <si>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</si>
  <si>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</si>
  <si>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</si>
  <si>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</si>
  <si>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</si>
  <si>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</si>
  <si>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</si>
  <si>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</si>
  <si>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</si>
  <si>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</si>
  <si>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</si>
  <si>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</si>
  <si>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</si>
  <si>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</si>
  <si>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</si>
  <si>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</si>
  <si>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</si>
  <si>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</si>
  <si>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</si>
  <si>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</si>
  <si>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</si>
  <si>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</si>
  <si>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</si>
  <si>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</si>
  <si>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</si>
  <si>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</si>
  <si>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</si>
  <si>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</si>
  <si>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</si>
  <si>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</si>
  <si>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</si>
  <si>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</si>
  <si>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</si>
  <si>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</si>
  <si>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</si>
  <si>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</si>
  <si>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</si>
  <si>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</si>
  <si>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</si>
  <si>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</si>
  <si>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</si>
  <si>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</si>
  <si>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</si>
  <si>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</si>
  <si>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</si>
  <si>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</si>
  <si>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</si>
  <si>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</si>
  <si>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</si>
  <si>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</si>
  <si>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</si>
  <si>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</si>
  <si>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</si>
  <si>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</si>
  <si>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</si>
  <si>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</si>
  <si>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</si>
  <si>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</si>
  <si>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</si>
  <si>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</si>
  <si>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</si>
  <si>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</si>
  <si>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</si>
  <si>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</si>
  <si>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</si>
  <si>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</si>
  <si>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</si>
  <si>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</si>
  <si>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</si>
  <si>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</si>
  <si>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</si>
  <si>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</si>
  <si>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</si>
  <si>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</si>
  <si>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</si>
  <si>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</si>
  <si>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</si>
  <si>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</si>
  <si>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</si>
  <si>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</si>
  <si>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</si>
  <si>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</si>
  <si>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</si>
  <si>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</si>
  <si>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</si>
  <si>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</si>
  <si>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</si>
  <si>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</si>
  <si>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</si>
  <si>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</si>
  <si>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</si>
  <si>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</si>
  <si>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</si>
  <si>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</si>
  <si>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</si>
  <si>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</si>
  <si>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</si>
  <si>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</si>
  <si>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</si>
  <si>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</si>
  <si>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</si>
  <si>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</si>
  <si>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</si>
  <si>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</si>
  <si>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</si>
  <si>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</si>
  <si>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</si>
  <si>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</si>
  <si>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</si>
  <si>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</si>
  <si>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</si>
  <si>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</si>
  <si>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</si>
  <si>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</si>
  <si>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</si>
  <si>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</si>
  <si>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</si>
  <si>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</si>
  <si>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</si>
  <si>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</si>
  <si>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</si>
  <si>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</si>
  <si>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</si>
  <si>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</si>
  <si>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</si>
  <si>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</si>
  <si>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</si>
  <si>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</si>
  <si>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</si>
  <si>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</si>
  <si>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</si>
  <si>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</si>
  <si>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</si>
  <si>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</si>
  <si>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</si>
  <si>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</si>
  <si>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</si>
  <si>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</si>
  <si>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</si>
  <si>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</si>
  <si>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</si>
  <si>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</si>
  <si>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</si>
  <si>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</si>
  <si>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</si>
  <si>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</si>
  <si>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</si>
  <si>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</si>
  <si>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</si>
  <si>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</si>
  <si>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</si>
  <si>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</si>
  <si>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</si>
  <si>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</si>
  <si>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</si>
  <si>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</si>
  <si>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</si>
  <si>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</si>
  <si>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</si>
  <si>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</si>
  <si>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</si>
  <si>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</si>
  <si>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</si>
  <si>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</si>
  <si>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</si>
  <si>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</si>
  <si>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</si>
  <si>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</si>
  <si>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</si>
  <si>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</si>
  <si>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</si>
  <si>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</si>
  <si>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</si>
  <si>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</si>
  <si>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</si>
  <si>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</si>
  <si>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</si>
  <si>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</si>
  <si>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</si>
  <si>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</si>
  <si>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</si>
  <si>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</si>
  <si>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</si>
  <si>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</si>
  <si>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</si>
  <si>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</si>
  <si>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</si>
  <si>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</si>
  <si>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</si>
  <si>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</si>
  <si>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</si>
  <si>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</si>
  <si>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</si>
  <si>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</si>
  <si>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</si>
  <si>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</si>
  <si>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</si>
  <si>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</si>
  <si>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</si>
  <si>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</si>
  <si>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</si>
  <si>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</si>
  <si>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</si>
  <si>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</si>
  <si>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</si>
  <si>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</si>
  <si>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</si>
  <si>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</si>
  <si>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</si>
  <si>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</si>
  <si>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</si>
  <si>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</si>
  <si>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</si>
  <si>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</si>
  <si>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</si>
  <si>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</si>
  <si>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</si>
  <si>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</si>
  <si>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</si>
  <si>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</si>
  <si>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</si>
  <si>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</si>
  <si>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</si>
  <si>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</si>
  <si>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</si>
  <si>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</si>
  <si>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</si>
  <si>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</si>
  <si>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</si>
  <si>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</si>
  <si>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</si>
  <si>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</si>
  <si>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</si>
  <si>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</si>
  <si>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</si>
  <si>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</si>
  <si>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</si>
  <si>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</si>
  <si>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</si>
  <si>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</si>
  <si>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</si>
  <si>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</si>
  <si>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</si>
  <si>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</si>
  <si>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</si>
  <si>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</si>
  <si>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</si>
  <si>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</si>
  <si>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</si>
  <si>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</si>
  <si>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</si>
  <si>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</si>
  <si>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</si>
  <si>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</si>
  <si>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</si>
  <si>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</si>
  <si>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</si>
  <si>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</si>
  <si>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</si>
  <si>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</si>
  <si>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</si>
  <si>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</si>
  <si>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</si>
  <si>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</si>
  <si>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</si>
  <si>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</si>
  <si>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</si>
  <si>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</si>
  <si>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</si>
  <si>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</si>
  <si>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</si>
  <si>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</si>
  <si>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</si>
  <si>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</si>
  <si>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</si>
  <si>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</si>
  <si>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</si>
  <si>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</si>
  <si>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</si>
  <si>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</si>
  <si>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</si>
  <si>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</si>
  <si>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</si>
  <si>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</si>
  <si>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</si>
  <si>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</si>
  <si>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</si>
  <si>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</si>
  <si>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</si>
  <si>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</si>
  <si>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</si>
  <si>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</si>
  <si>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</si>
  <si>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</si>
  <si>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</si>
  <si>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</si>
  <si>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</si>
  <si>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</si>
  <si>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</si>
  <si>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</si>
  <si>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</si>
  <si>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</si>
  <si>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</si>
  <si>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</si>
  <si>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</si>
  <si>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</si>
  <si>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</si>
  <si>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</si>
  <si>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</si>
  <si>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</si>
  <si>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</si>
  <si>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</si>
  <si>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</si>
  <si>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</si>
  <si>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</si>
  <si>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</si>
  <si>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</si>
  <si>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</si>
  <si>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</si>
  <si>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</si>
  <si>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</si>
  <si>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</si>
  <si>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</si>
  <si>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</si>
  <si>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</si>
  <si>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</si>
  <si>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</si>
  <si>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</si>
  <si>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</si>
  <si>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</si>
  <si>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</si>
  <si>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</si>
  <si>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</si>
  <si>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</si>
  <si>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</si>
  <si>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</si>
  <si>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</si>
  <si>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</si>
  <si>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</si>
  <si>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</si>
  <si>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</si>
  <si>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</si>
  <si>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</si>
  <si>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 de Operación Resultado del Ejercicio</t>
  </si>
  <si>
    <t>Resultados de Ejercicios Anteriores</t>
  </si>
  <si>
    <t>Resultado de Operación Resultado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</si>
  <si>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</si>
  <si>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</si>
  <si>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</si>
  <si>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</si>
  <si>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</si>
  <si>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</si>
  <si>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</si>
  <si>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</si>
  <si>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</si>
  <si>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</si>
  <si>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</si>
  <si>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</si>
  <si>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</si>
  <si>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</si>
  <si>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</si>
  <si>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</si>
  <si>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</si>
  <si>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</si>
  <si>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</si>
  <si>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</si>
  <si>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</si>
  <si>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</si>
  <si>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</si>
  <si>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</si>
  <si>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</si>
  <si>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</si>
  <si>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</si>
  <si>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</si>
  <si>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</si>
  <si>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</si>
  <si>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</si>
  <si>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</si>
  <si>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</si>
  <si>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</si>
  <si>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</si>
  <si>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</si>
  <si>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Incremento en Retenciones y Contribuciones</t>
  </si>
  <si>
    <t>(+) Movimientos de partidas (o rubros) que afectan al efectivo</t>
  </si>
  <si>
    <t>Incremento en Cuentas por Cobrar de Operación</t>
  </si>
  <si>
    <t>Incremento en Deudores Diversos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</si>
  <si>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</si>
  <si>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</si>
  <si>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</si>
  <si>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</si>
  <si>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</si>
  <si>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</si>
  <si>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</si>
  <si>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</si>
  <si>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</si>
  <si>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Disminución en Gastos Pagados por Adelantado LP</t>
  </si>
  <si>
    <t xml:space="preserve">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</si>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</sst>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&quot; &quot;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FF0000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185">
    <xf numFmtId="0" fontId="0" fillId="0" borderId="0" xfId="0"/>
    <xf numFmtId="0" fontId="4" fillId="2" borderId="2" xfId="3" applyFont="1" applyFill="1" applyBorder="1" applyAlignment="1">
      <alignment horizontal="right" vertical="center"/>
    </xf>
    <xf numFmtId="0" fontId="4" fillId="2" borderId="3" xfId="3" applyFont="1" applyFill="1" applyBorder="1" applyAlignment="1">
      <alignment horizontal="left" vertical="center"/>
    </xf>
    <xf numFmtId="0" fontId="5" fillId="0" borderId="0" xfId="0" applyFont="1" applyProtection="1">
      <protection locked="0"/>
    </xf>
    <xf numFmtId="0" fontId="4" fillId="2" borderId="4" xfId="3" applyFont="1" applyFill="1" applyBorder="1" applyAlignment="1">
      <alignment horizontal="centerContinuous" vertical="center"/>
    </xf>
    <xf numFmtId="0" fontId="4" fillId="2" borderId="0" xfId="3" applyFont="1" applyFill="1" applyAlignment="1">
      <alignment horizontal="centerContinuous" vertical="center"/>
    </xf>
    <xf numFmtId="0" fontId="4" fillId="2" borderId="0" xfId="3" applyFont="1" applyFill="1" applyAlignment="1">
      <alignment horizontal="right" vertical="center"/>
    </xf>
    <xf numFmtId="0" fontId="4" fillId="2" borderId="5" xfId="3" applyFont="1" applyFill="1" applyBorder="1" applyAlignment="1">
      <alignment vertical="center"/>
    </xf>
    <xf numFmtId="0" fontId="4" fillId="2" borderId="5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centerContinuous" vertical="center"/>
    </xf>
    <xf numFmtId="0" fontId="4" fillId="2" borderId="7" xfId="3" applyFont="1" applyFill="1" applyBorder="1" applyAlignment="1">
      <alignment horizontal="centerContinuous" vertical="center"/>
    </xf>
    <xf numFmtId="0" fontId="4" fillId="2" borderId="8" xfId="3" applyFont="1" applyFill="1" applyBorder="1" applyAlignment="1">
      <alignment horizontal="centerContinuous"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left" indent="1"/>
      <protection locked="0"/>
    </xf>
    <xf numFmtId="0" fontId="6" fillId="0" borderId="13" xfId="2" applyFont="1" applyBorder="1" applyAlignment="1" applyProtection="1">
      <alignment horizontal="center"/>
      <protection locked="0"/>
    </xf>
    <xf numFmtId="0" fontId="6" fillId="0" borderId="14" xfId="2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0" fillId="0" borderId="0" xfId="0" applyAlignment="1">
      <alignment horizontal="left" vertical="top" wrapText="1" indent="1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/>
      <protection locked="0"/>
    </xf>
    <xf numFmtId="43" fontId="7" fillId="0" borderId="0" xfId="4" applyNumberFormat="1" applyProtection="1">
      <protection locked="0"/>
    </xf>
    <xf numFmtId="0" fontId="7" fillId="0" borderId="0" xfId="4" applyProtection="1">
      <protection locked="0"/>
    </xf>
    <xf numFmtId="10" fontId="9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vertical="center"/>
    </xf>
    <xf numFmtId="0" fontId="4" fillId="2" borderId="0" xfId="3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2" fillId="0" borderId="0" xfId="3" applyFont="1"/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10" fontId="13" fillId="5" borderId="0" xfId="0" applyNumberFormat="1" applyFont="1" applyFill="1"/>
    <xf numFmtId="0" fontId="12" fillId="0" borderId="0" xfId="0" applyFont="1"/>
    <xf numFmtId="10" fontId="12" fillId="0" borderId="0" xfId="0" applyNumberFormat="1" applyFont="1"/>
    <xf numFmtId="0" fontId="14" fillId="6" borderId="0" xfId="0" applyFont="1" applyFill="1"/>
    <xf numFmtId="0" fontId="14" fillId="6" borderId="0" xfId="0" applyFont="1" applyFill="1" applyAlignment="1">
      <alignment horizontal="center"/>
    </xf>
    <xf numFmtId="10" fontId="14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2" fillId="0" borderId="0" xfId="3" applyNumberFormat="1" applyFont="1"/>
    <xf numFmtId="0" fontId="5" fillId="0" borderId="0" xfId="4" applyFont="1" applyProtection="1">
      <protection locked="0"/>
    </xf>
    <xf numFmtId="0" fontId="9" fillId="2" borderId="0" xfId="3" applyFont="1" applyFill="1" applyAlignment="1">
      <alignment horizontal="right" vertical="center"/>
    </xf>
    <xf numFmtId="0" fontId="13" fillId="7" borderId="0" xfId="3" applyFont="1" applyFill="1"/>
    <xf numFmtId="0" fontId="12" fillId="0" borderId="0" xfId="0" applyFont="1" applyAlignment="1">
      <alignment horizontal="center"/>
    </xf>
    <xf numFmtId="4" fontId="12" fillId="0" borderId="0" xfId="5" applyNumberFormat="1" applyFont="1"/>
    <xf numFmtId="164" fontId="16" fillId="8" borderId="17" xfId="0" applyNumberFormat="1" applyFont="1" applyFill="1" applyBorder="1" applyAlignment="1">
      <alignment horizontal="center"/>
    </xf>
    <xf numFmtId="4" fontId="12" fillId="0" borderId="0" xfId="0" applyNumberFormat="1" applyFont="1"/>
    <xf numFmtId="4" fontId="12" fillId="9" borderId="0" xfId="0" applyNumberFormat="1" applyFont="1" applyFill="1"/>
    <xf numFmtId="4" fontId="12" fillId="0" borderId="0" xfId="6" applyNumberFormat="1" applyFont="1"/>
    <xf numFmtId="4" fontId="12" fillId="0" borderId="0" xfId="7" applyNumberFormat="1" applyFont="1"/>
    <xf numFmtId="4" fontId="12" fillId="0" borderId="0" xfId="8" applyNumberFormat="1" applyFont="1"/>
    <xf numFmtId="0" fontId="14" fillId="10" borderId="0" xfId="0" applyFont="1" applyFill="1"/>
    <xf numFmtId="0" fontId="9" fillId="4" borderId="0" xfId="0" applyFont="1" applyFill="1" applyAlignment="1">
      <alignment horizontal="right" vertical="center"/>
    </xf>
    <xf numFmtId="0" fontId="12" fillId="0" borderId="0" xfId="9" applyFont="1"/>
    <xf numFmtId="4" fontId="12" fillId="0" borderId="0" xfId="9" applyNumberFormat="1" applyFont="1"/>
    <xf numFmtId="0" fontId="17" fillId="0" borderId="0" xfId="0" applyFont="1"/>
    <xf numFmtId="0" fontId="9" fillId="2" borderId="0" xfId="9" applyFont="1" applyFill="1" applyAlignment="1">
      <alignment horizontal="right" vertical="center"/>
    </xf>
    <xf numFmtId="0" fontId="4" fillId="2" borderId="0" xfId="9" applyFont="1" applyFill="1" applyAlignment="1">
      <alignment horizontal="left" vertical="center"/>
    </xf>
    <xf numFmtId="0" fontId="12" fillId="0" borderId="0" xfId="9" applyFont="1" applyAlignment="1">
      <alignment vertical="center"/>
    </xf>
    <xf numFmtId="0" fontId="13" fillId="7" borderId="0" xfId="9" applyFont="1" applyFill="1" applyAlignment="1">
      <alignment horizontal="center" vertical="center"/>
    </xf>
    <xf numFmtId="0" fontId="13" fillId="7" borderId="0" xfId="9" applyFont="1" applyFill="1"/>
    <xf numFmtId="0" fontId="14" fillId="11" borderId="0" xfId="9" applyFont="1" applyFill="1"/>
    <xf numFmtId="0" fontId="14" fillId="11" borderId="0" xfId="9" applyFont="1" applyFill="1" applyAlignment="1">
      <alignment horizontal="center"/>
    </xf>
    <xf numFmtId="0" fontId="12" fillId="0" borderId="0" xfId="9" applyFont="1" applyAlignment="1">
      <alignment horizontal="center"/>
    </xf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 indent="1"/>
    </xf>
    <xf numFmtId="4" fontId="9" fillId="0" borderId="0" xfId="9" applyNumberFormat="1" applyFont="1"/>
    <xf numFmtId="0" fontId="9" fillId="0" borderId="0" xfId="9" applyFont="1"/>
    <xf numFmtId="15" fontId="18" fillId="0" borderId="0" xfId="9" applyNumberFormat="1" applyFont="1"/>
    <xf numFmtId="0" fontId="18" fillId="0" borderId="0" xfId="9" applyFont="1"/>
    <xf numFmtId="0" fontId="4" fillId="0" borderId="0" xfId="9" applyFont="1"/>
    <xf numFmtId="0" fontId="5" fillId="0" borderId="0" xfId="9" applyFont="1"/>
    <xf numFmtId="0" fontId="9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4" fontId="9" fillId="0" borderId="0" xfId="9" applyNumberFormat="1" applyFont="1" applyAlignment="1">
      <alignment horizontal="right"/>
    </xf>
    <xf numFmtId="0" fontId="9" fillId="0" borderId="0" xfId="9" quotePrefix="1" applyFont="1" applyAlignment="1">
      <alignment horizontal="left" indent="1"/>
    </xf>
    <xf numFmtId="43" fontId="12" fillId="0" borderId="0" xfId="1" applyFont="1"/>
    <xf numFmtId="4" fontId="5" fillId="0" borderId="0" xfId="4" applyNumberFormat="1" applyFont="1" applyProtection="1">
      <protection locked="0"/>
    </xf>
    <xf numFmtId="0" fontId="15" fillId="0" borderId="0" xfId="10" applyFont="1" applyAlignment="1">
      <alignment vertical="center"/>
    </xf>
    <xf numFmtId="0" fontId="11" fillId="0" borderId="0" xfId="10" applyFont="1"/>
    <xf numFmtId="0" fontId="11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18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4" fontId="12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/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top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4" fontId="12" fillId="0" borderId="20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0" fontId="9" fillId="4" borderId="20" xfId="0" applyFont="1" applyFill="1" applyBorder="1" applyAlignment="1">
      <alignment vertical="center"/>
    </xf>
    <xf numFmtId="0" fontId="15" fillId="0" borderId="0" xfId="10" applyFont="1"/>
    <xf numFmtId="0" fontId="15" fillId="0" borderId="0" xfId="10" applyFont="1" applyAlignment="1">
      <alignment horizontal="center" vertical="center"/>
    </xf>
    <xf numFmtId="0" fontId="9" fillId="4" borderId="23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/>
    </xf>
    <xf numFmtId="0" fontId="15" fillId="0" borderId="21" xfId="0" applyFont="1" applyBorder="1"/>
    <xf numFmtId="4" fontId="9" fillId="0" borderId="2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4" fontId="15" fillId="0" borderId="20" xfId="0" applyNumberFormat="1" applyFont="1" applyBorder="1" applyAlignment="1">
      <alignment horizontal="right" vertical="center" wrapText="1"/>
    </xf>
    <xf numFmtId="49" fontId="15" fillId="0" borderId="18" xfId="0" applyNumberFormat="1" applyFont="1" applyBorder="1"/>
    <xf numFmtId="0" fontId="15" fillId="0" borderId="19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4" fontId="15" fillId="0" borderId="21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 wrapText="1"/>
    </xf>
    <xf numFmtId="4" fontId="15" fillId="0" borderId="20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/>
    </xf>
    <xf numFmtId="0" fontId="9" fillId="13" borderId="18" xfId="0" applyFont="1" applyFill="1" applyBorder="1" applyAlignment="1">
      <alignment vertical="center"/>
    </xf>
    <xf numFmtId="0" fontId="14" fillId="11" borderId="0" xfId="9" applyFont="1" applyFill="1" applyAlignment="1">
      <alignment horizontal="center" vertical="center"/>
    </xf>
    <xf numFmtId="0" fontId="14" fillId="11" borderId="0" xfId="9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0" fillId="14" borderId="26" xfId="0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28" xfId="0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7" fillId="0" borderId="0" xfId="4" applyAlignment="1" applyProtection="1">
      <alignment horizontal="left" vertical="top" wrapText="1" indent="1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9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0" xfId="0" applyFont="1" applyFill="1" applyAlignment="1">
      <alignment horizontal="center" vertical="center"/>
    </xf>
    <xf numFmtId="0" fontId="10" fillId="0" borderId="0" xfId="0" applyFont="1"/>
    <xf numFmtId="0" fontId="11" fillId="4" borderId="0" xfId="0" applyFont="1" applyFill="1" applyAlignment="1">
      <alignment horizontal="center" vertical="center"/>
    </xf>
    <xf numFmtId="0" fontId="9" fillId="2" borderId="0" xfId="9" applyFont="1" applyFill="1" applyAlignment="1">
      <alignment horizontal="center" vertical="center" wrapText="1"/>
    </xf>
    <xf numFmtId="0" fontId="9" fillId="2" borderId="0" xfId="9" applyFont="1" applyFill="1" applyAlignment="1">
      <alignment horizontal="center" vertical="center"/>
    </xf>
    <xf numFmtId="0" fontId="9" fillId="4" borderId="0" xfId="5" applyFont="1" applyFill="1" applyAlignment="1">
      <alignment horizontal="center" vertical="center"/>
    </xf>
    <xf numFmtId="0" fontId="10" fillId="0" borderId="0" xfId="5" applyFont="1"/>
    <xf numFmtId="0" fontId="11" fillId="12" borderId="1" xfId="10" applyFont="1" applyFill="1" applyBorder="1" applyAlignment="1">
      <alignment horizontal="center" vertical="center" wrapText="1"/>
    </xf>
    <xf numFmtId="0" fontId="11" fillId="12" borderId="2" xfId="10" applyFont="1" applyFill="1" applyBorder="1" applyAlignment="1">
      <alignment horizontal="center" vertical="center" wrapText="1"/>
    </xf>
    <xf numFmtId="0" fontId="11" fillId="12" borderId="3" xfId="10" applyFont="1" applyFill="1" applyBorder="1" applyAlignment="1">
      <alignment horizontal="center" vertical="center" wrapText="1"/>
    </xf>
    <xf numFmtId="0" fontId="11" fillId="12" borderId="4" xfId="10" applyFont="1" applyFill="1" applyBorder="1" applyAlignment="1">
      <alignment horizontal="center" vertical="center"/>
    </xf>
    <xf numFmtId="0" fontId="11" fillId="12" borderId="0" xfId="10" applyFont="1" applyFill="1" applyAlignment="1">
      <alignment horizontal="center" vertical="center"/>
    </xf>
    <xf numFmtId="0" fontId="11" fillId="12" borderId="5" xfId="10" applyFont="1" applyFill="1" applyBorder="1" applyAlignment="1">
      <alignment horizontal="center" vertical="center"/>
    </xf>
    <xf numFmtId="0" fontId="11" fillId="12" borderId="6" xfId="10" applyFont="1" applyFill="1" applyBorder="1" applyAlignment="1">
      <alignment horizontal="center" vertical="center"/>
    </xf>
    <xf numFmtId="0" fontId="11" fillId="12" borderId="7" xfId="10" applyFont="1" applyFill="1" applyBorder="1" applyAlignment="1">
      <alignment horizontal="center" vertical="center"/>
    </xf>
    <xf numFmtId="0" fontId="11" fillId="12" borderId="8" xfId="1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19" xfId="0" applyFont="1" applyBorder="1"/>
    <xf numFmtId="0" fontId="4" fillId="12" borderId="1" xfId="10" applyFont="1" applyFill="1" applyBorder="1" applyAlignment="1" applyProtection="1">
      <alignment horizontal="center" vertical="center" wrapText="1"/>
      <protection locked="0"/>
    </xf>
    <xf numFmtId="0" fontId="4" fillId="12" borderId="2" xfId="10" applyFont="1" applyFill="1" applyBorder="1" applyAlignment="1" applyProtection="1">
      <alignment horizontal="center" vertical="center" wrapText="1"/>
      <protection locked="0"/>
    </xf>
    <xf numFmtId="0" fontId="4" fillId="12" borderId="3" xfId="10" applyFont="1" applyFill="1" applyBorder="1" applyAlignment="1" applyProtection="1">
      <alignment horizontal="center" vertical="center" wrapText="1"/>
      <protection locked="0"/>
    </xf>
    <xf numFmtId="0" fontId="4" fillId="12" borderId="4" xfId="10" applyFont="1" applyFill="1" applyBorder="1" applyAlignment="1" applyProtection="1">
      <alignment horizontal="center" vertical="center" wrapText="1"/>
      <protection locked="0"/>
    </xf>
    <xf numFmtId="0" fontId="4" fillId="12" borderId="0" xfId="10" applyFont="1" applyFill="1" applyAlignment="1" applyProtection="1">
      <alignment horizontal="center" vertical="center" wrapText="1"/>
      <protection locked="0"/>
    </xf>
    <xf numFmtId="0" fontId="4" fillId="12" borderId="5" xfId="10" applyFont="1" applyFill="1" applyBorder="1" applyAlignment="1" applyProtection="1">
      <alignment horizontal="center" vertical="center" wrapText="1"/>
      <protection locked="0"/>
    </xf>
    <xf numFmtId="0" fontId="9" fillId="2" borderId="0" xfId="9" applyFont="1" applyFill="1" applyAlignment="1">
      <alignment vertical="center" wrapText="1"/>
    </xf>
    <xf numFmtId="0" fontId="9" fillId="2" borderId="0" xfId="9" applyFont="1" applyFill="1" applyAlignment="1">
      <alignment vertical="center"/>
    </xf>
    <xf numFmtId="0" fontId="20" fillId="14" borderId="24" xfId="0" applyFont="1" applyFill="1" applyBorder="1" applyAlignment="1">
      <alignment horizontal="center" vertical="center" wrapText="1"/>
    </xf>
    <xf numFmtId="0" fontId="10" fillId="0" borderId="25" xfId="0" applyFont="1" applyBorder="1"/>
  </cellXfs>
  <cellStyles count="11">
    <cellStyle name="Hipervínculo" xfId="2" builtinId="8"/>
    <cellStyle name="Millares" xfId="1" builtinId="3"/>
    <cellStyle name="Normal" xfId="0" builtinId="0"/>
    <cellStyle name="Normal 10 2" xfId="5" xr:uid="{B48280D1-0712-45B1-9805-41746F9797C0}"/>
    <cellStyle name="Normal 2 2" xfId="4" xr:uid="{C149CB28-94C4-4DD4-AB6D-191277D87163}"/>
    <cellStyle name="Normal 2 3" xfId="9" xr:uid="{53A89CFF-F7B9-4FC9-A6AE-2DA70EC8C25A}"/>
    <cellStyle name="Normal 24" xfId="6" xr:uid="{40C625DB-458D-4CD7-89B6-E637D3884073}"/>
    <cellStyle name="Normal 25" xfId="7" xr:uid="{F8F4A2DB-9C7D-47EA-A9FE-458ACDB10C4F}"/>
    <cellStyle name="Normal 26" xfId="8" xr:uid="{9DCFD43B-195F-4324-9B6A-DCD22EF96C7C}"/>
    <cellStyle name="Normal 3" xfId="3" xr:uid="{5FC488AB-9430-40E6-8BD2-B133357D3B87}"/>
    <cellStyle name="Normal 3 2 2" xfId="10" xr:uid="{0474C06D-A4BE-43AC-B8AB-56F062001DAF}"/>
  </cellStyles>
  <dxfs count="0"/>
  <tableStyles count="1" defaultTableStyle="TableStyleMedium2" defaultPivotStyle="PivotStyleLight16">
    <tableStyle name="Invisible" pivot="0" table="0" count="0" xr9:uid="{A7A08F65-D4AA-46AE-BADB-CE381461C6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3</xdr:col>
      <xdr:colOff>108697</xdr:colOff>
      <xdr:row>49</xdr:row>
      <xdr:rowOff>60512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84B8BB6-5BCE-428D-8C15-DD9517C99FD4}"/>
            </a:ext>
          </a:extLst>
        </xdr:cNvPr>
        <xdr:cNvSpPr txBox="1"/>
      </xdr:nvSpPr>
      <xdr:spPr>
        <a:xfrm>
          <a:off x="0" y="6572250"/>
          <a:ext cx="6880972" cy="13463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215</xdr:row>
      <xdr:rowOff>0</xdr:rowOff>
    </xdr:from>
    <xdr:to>
      <xdr:col>3</xdr:col>
      <xdr:colOff>1262792</xdr:colOff>
      <xdr:row>220</xdr:row>
      <xdr:rowOff>63624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838FE4-D75A-4C6D-9C86-6BDD5989AEDE}"/>
            </a:ext>
          </a:extLst>
        </xdr:cNvPr>
        <xdr:cNvSpPr txBox="1"/>
      </xdr:nvSpPr>
      <xdr:spPr>
        <a:xfrm>
          <a:off x="685800" y="30335220"/>
          <a:ext cx="7351172" cy="749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174</xdr:row>
      <xdr:rowOff>0</xdr:rowOff>
    </xdr:from>
    <xdr:to>
      <xdr:col>4</xdr:col>
      <xdr:colOff>500792</xdr:colOff>
      <xdr:row>179</xdr:row>
      <xdr:rowOff>110938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4AA0FE-30F2-4BEF-86FA-0D5864C82D5F}"/>
            </a:ext>
          </a:extLst>
        </xdr:cNvPr>
        <xdr:cNvSpPr txBox="1"/>
      </xdr:nvSpPr>
      <xdr:spPr>
        <a:xfrm>
          <a:off x="685800" y="30152340"/>
          <a:ext cx="7145432" cy="758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  <xdr:twoCellAnchor>
    <xdr:from>
      <xdr:col>1</xdr:col>
      <xdr:colOff>2429435</xdr:colOff>
      <xdr:row>146</xdr:row>
      <xdr:rowOff>116542</xdr:rowOff>
    </xdr:from>
    <xdr:to>
      <xdr:col>2</xdr:col>
      <xdr:colOff>805030</xdr:colOff>
      <xdr:row>148</xdr:row>
      <xdr:rowOff>102758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69DCB8D-10C9-49C7-95D2-B3A1A8D36317}"/>
            </a:ext>
          </a:extLst>
        </xdr:cNvPr>
        <xdr:cNvSpPr txBox="1"/>
      </xdr:nvSpPr>
      <xdr:spPr>
        <a:xfrm>
          <a:off x="3115235" y="2520158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155</xdr:row>
      <xdr:rowOff>116542</xdr:rowOff>
    </xdr:from>
    <xdr:to>
      <xdr:col>2</xdr:col>
      <xdr:colOff>805030</xdr:colOff>
      <xdr:row>157</xdr:row>
      <xdr:rowOff>102758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246CC1-6361-4C72-BB3B-5D9215A72DCB}"/>
            </a:ext>
          </a:extLst>
        </xdr:cNvPr>
        <xdr:cNvSpPr txBox="1"/>
      </xdr:nvSpPr>
      <xdr:spPr>
        <a:xfrm>
          <a:off x="3115235" y="2684750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166</xdr:row>
      <xdr:rowOff>116541</xdr:rowOff>
    </xdr:from>
    <xdr:to>
      <xdr:col>2</xdr:col>
      <xdr:colOff>805030</xdr:colOff>
      <xdr:row>168</xdr:row>
      <xdr:rowOff>102758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63D7245-15CC-4F83-A4BA-A36048A06C3D}"/>
            </a:ext>
          </a:extLst>
        </xdr:cNvPr>
        <xdr:cNvSpPr txBox="1"/>
      </xdr:nvSpPr>
      <xdr:spPr>
        <a:xfrm>
          <a:off x="3115235" y="28859181"/>
          <a:ext cx="2802815" cy="351977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537482</xdr:colOff>
          <xdr:row>8</xdr:row>
          <xdr:rowOff>46264</xdr:rowOff>
        </xdr:from>
        <xdr:to>
          <xdr:col>36</xdr:col>
          <xdr:colOff>461282</xdr:colOff>
          <xdr:row>32</xdr:row>
          <xdr:rowOff>122464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9330120-9CB0-4210-9ED4-BC45664753A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6:$E$30" spid="_x0000_s40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831322" y="1905544"/>
              <a:ext cx="8046720" cy="40995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105988</xdr:colOff>
      <xdr:row>32</xdr:row>
      <xdr:rowOff>51608</xdr:rowOff>
    </xdr:from>
    <xdr:to>
      <xdr:col>4</xdr:col>
      <xdr:colOff>1124420</xdr:colOff>
      <xdr:row>37</xdr:row>
      <xdr:rowOff>107015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016B97-BF6D-4281-93B9-7DEE1B495881}"/>
            </a:ext>
          </a:extLst>
        </xdr:cNvPr>
        <xdr:cNvSpPr txBox="1"/>
      </xdr:nvSpPr>
      <xdr:spPr>
        <a:xfrm>
          <a:off x="105988" y="5934248"/>
          <a:ext cx="7350652" cy="779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56803</xdr:colOff>
      <xdr:row>135</xdr:row>
      <xdr:rowOff>10564</xdr:rowOff>
    </xdr:from>
    <xdr:to>
      <xdr:col>3</xdr:col>
      <xdr:colOff>891886</xdr:colOff>
      <xdr:row>140</xdr:row>
      <xdr:rowOff>101128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502EA7-7C38-458A-9073-3417261B4A65}"/>
            </a:ext>
          </a:extLst>
        </xdr:cNvPr>
        <xdr:cNvSpPr txBox="1"/>
      </xdr:nvSpPr>
      <xdr:spPr>
        <a:xfrm>
          <a:off x="56803" y="20394064"/>
          <a:ext cx="6908223" cy="776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pPr algn="ctr"/>
          <a:r>
            <a:rPr lang="es-MX" sz="1100"/>
            <a:t>FIRMA DE LOS RESPONSABLES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1</xdr:rowOff>
    </xdr:from>
    <xdr:to>
      <xdr:col>3</xdr:col>
      <xdr:colOff>552450</xdr:colOff>
      <xdr:row>29</xdr:row>
      <xdr:rowOff>152401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AECDDD-4581-4A82-AF8B-4E32E87E128A}"/>
            </a:ext>
          </a:extLst>
        </xdr:cNvPr>
        <xdr:cNvSpPr txBox="1"/>
      </xdr:nvSpPr>
      <xdr:spPr>
        <a:xfrm>
          <a:off x="560070" y="3779521"/>
          <a:ext cx="6149340" cy="4495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26</xdr:row>
          <xdr:rowOff>0</xdr:rowOff>
        </xdr:from>
        <xdr:to>
          <xdr:col>25</xdr:col>
          <xdr:colOff>483870</xdr:colOff>
          <xdr:row>67</xdr:row>
          <xdr:rowOff>106680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940F2F18-3EC3-48A2-A174-0B83AB8A03B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C$40" spid="_x0000_s71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750790" y="3741420"/>
              <a:ext cx="6248400" cy="53873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0</xdr:colOff>
      <xdr:row>54</xdr:row>
      <xdr:rowOff>47625</xdr:rowOff>
    </xdr:from>
    <xdr:to>
      <xdr:col>2</xdr:col>
      <xdr:colOff>1123950</xdr:colOff>
      <xdr:row>57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FE0075-040F-4A9F-8BC3-AA28F916C70B}"/>
            </a:ext>
          </a:extLst>
        </xdr:cNvPr>
        <xdr:cNvSpPr txBox="1"/>
      </xdr:nvSpPr>
      <xdr:spPr>
        <a:xfrm>
          <a:off x="0" y="7385685"/>
          <a:ext cx="6145530" cy="445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17</xdr:row>
      <xdr:rowOff>107157</xdr:rowOff>
    </xdr:from>
    <xdr:to>
      <xdr:col>7</xdr:col>
      <xdr:colOff>152905</xdr:colOff>
      <xdr:row>19</xdr:row>
      <xdr:rowOff>92004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D8ED4BF-0992-46D1-938E-CB8307A5F00B}"/>
            </a:ext>
          </a:extLst>
        </xdr:cNvPr>
        <xdr:cNvSpPr txBox="1"/>
      </xdr:nvSpPr>
      <xdr:spPr>
        <a:xfrm>
          <a:off x="7791450" y="3703797"/>
          <a:ext cx="2084575" cy="243927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A REVELAR</a:t>
          </a:r>
        </a:p>
      </xdr:txBody>
    </xdr:sp>
    <xdr:clientData/>
  </xdr:twoCellAnchor>
  <xdr:twoCellAnchor>
    <xdr:from>
      <xdr:col>0</xdr:col>
      <xdr:colOff>0</xdr:colOff>
      <xdr:row>66</xdr:row>
      <xdr:rowOff>108857</xdr:rowOff>
    </xdr:from>
    <xdr:to>
      <xdr:col>5</xdr:col>
      <xdr:colOff>779961</xdr:colOff>
      <xdr:row>70</xdr:row>
      <xdr:rowOff>16874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1A11D2-BF4B-4EFD-9947-3E9DDE0AB46F}"/>
            </a:ext>
          </a:extLst>
        </xdr:cNvPr>
        <xdr:cNvSpPr txBox="1"/>
      </xdr:nvSpPr>
      <xdr:spPr>
        <a:xfrm>
          <a:off x="0" y="11127377"/>
          <a:ext cx="8895261" cy="426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GPB\2025\06%20JUNIO%2025\JUNIO\00%20Archivo%20CPA%202025.xlsx" TargetMode="External"/><Relationship Id="rId1" Type="http://schemas.openxmlformats.org/officeDocument/2006/relationships/externalLinkPath" Target="/Users/USUARIO/Documents/GPB/2025/06%20JUNIO%2025/JUNIO/00%20Archivo%20CP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PI"/>
      <sheetName val="INR"/>
      <sheetName val="IPF"/>
      <sheetName val="MONTOS AYUDAS"/>
    </sheetNames>
    <sheetDataSet>
      <sheetData sheetId="0">
        <row r="9">
          <cell r="C9">
            <v>3344105.83</v>
          </cell>
        </row>
        <row r="18">
          <cell r="C18">
            <v>791495.35</v>
          </cell>
        </row>
        <row r="66">
          <cell r="C66">
            <v>8327874.4400000004</v>
          </cell>
        </row>
      </sheetData>
      <sheetData sheetId="1"/>
      <sheetData sheetId="2">
        <row r="28">
          <cell r="D28">
            <v>8327874.4400000004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9E83-0F72-4136-82EF-F3CCCBE98117}">
  <sheetPr>
    <tabColor theme="4" tint="0.39997558519241921"/>
    <pageSetUpPr fitToPage="1"/>
  </sheetPr>
  <dimension ref="A1:E52"/>
  <sheetViews>
    <sheetView tabSelected="1" topLeftCell="A39" workbookViewId="0">
      <selection activeCell="B55" sqref="B55"/>
    </sheetView>
  </sheetViews>
  <sheetFormatPr baseColWidth="10" defaultColWidth="12.85546875" defaultRowHeight="11.25" x14ac:dyDescent="0.2"/>
  <cols>
    <col min="1" max="1" width="14.85546875" style="3" customWidth="1"/>
    <col min="2" max="2" width="73.85546875" style="3" bestFit="1" customWidth="1"/>
    <col min="3" max="4" width="12.85546875" style="3"/>
    <col min="5" max="5" width="16.140625" style="3" customWidth="1"/>
    <col min="6" max="16384" width="12.85546875" style="3"/>
  </cols>
  <sheetData>
    <row r="1" spans="1:4" ht="52.15" customHeight="1" x14ac:dyDescent="0.2">
      <c r="A1" s="151" t="s">
        <v>0</v>
      </c>
      <c r="B1" s="152"/>
      <c r="C1" s="1" t="s">
        <v>1</v>
      </c>
      <c r="D1" s="2">
        <v>2025</v>
      </c>
    </row>
    <row r="2" spans="1:4" x14ac:dyDescent="0.2">
      <c r="A2" s="4" t="s">
        <v>2</v>
      </c>
      <c r="B2" s="5"/>
      <c r="C2" s="6" t="s">
        <v>3</v>
      </c>
      <c r="D2" s="7" t="s">
        <v>4</v>
      </c>
    </row>
    <row r="3" spans="1:4" x14ac:dyDescent="0.2">
      <c r="A3" s="4" t="s">
        <v>5</v>
      </c>
      <c r="B3" s="5"/>
      <c r="C3" s="6" t="s">
        <v>6</v>
      </c>
      <c r="D3" s="8">
        <v>2</v>
      </c>
    </row>
    <row r="4" spans="1:4" x14ac:dyDescent="0.2">
      <c r="A4" s="9" t="s">
        <v>7</v>
      </c>
      <c r="B4" s="10"/>
      <c r="C4" s="10"/>
      <c r="D4" s="11"/>
    </row>
    <row r="5" spans="1:4" ht="15" customHeight="1" x14ac:dyDescent="0.2">
      <c r="A5" s="12" t="s">
        <v>8</v>
      </c>
      <c r="B5" s="13" t="s">
        <v>9</v>
      </c>
    </row>
    <row r="6" spans="1:4" x14ac:dyDescent="0.2">
      <c r="A6" s="14"/>
      <c r="B6" s="15"/>
    </row>
    <row r="7" spans="1:4" x14ac:dyDescent="0.2">
      <c r="A7" s="16"/>
      <c r="B7" s="17" t="s">
        <v>10</v>
      </c>
    </row>
    <row r="8" spans="1:4" x14ac:dyDescent="0.2">
      <c r="A8" s="16"/>
      <c r="B8" s="17"/>
    </row>
    <row r="9" spans="1:4" x14ac:dyDescent="0.2">
      <c r="A9" s="16"/>
      <c r="B9" s="18" t="s">
        <v>11</v>
      </c>
    </row>
    <row r="10" spans="1:4" x14ac:dyDescent="0.2">
      <c r="A10" s="19" t="s">
        <v>12</v>
      </c>
      <c r="B10" s="20" t="s">
        <v>13</v>
      </c>
    </row>
    <row r="11" spans="1:4" x14ac:dyDescent="0.2">
      <c r="A11" s="19" t="s">
        <v>14</v>
      </c>
      <c r="B11" s="20" t="s">
        <v>15</v>
      </c>
    </row>
    <row r="12" spans="1:4" x14ac:dyDescent="0.2">
      <c r="A12" s="19" t="s">
        <v>16</v>
      </c>
      <c r="B12" s="20" t="s">
        <v>17</v>
      </c>
    </row>
    <row r="13" spans="1:4" x14ac:dyDescent="0.2">
      <c r="A13" s="19" t="s">
        <v>18</v>
      </c>
      <c r="B13" s="20" t="s">
        <v>19</v>
      </c>
    </row>
    <row r="14" spans="1:4" x14ac:dyDescent="0.2">
      <c r="A14" s="19" t="s">
        <v>20</v>
      </c>
      <c r="B14" s="20" t="s">
        <v>21</v>
      </c>
    </row>
    <row r="15" spans="1:4" x14ac:dyDescent="0.2">
      <c r="A15" s="19" t="s">
        <v>22</v>
      </c>
      <c r="B15" s="20" t="s">
        <v>23</v>
      </c>
    </row>
    <row r="16" spans="1:4" x14ac:dyDescent="0.2">
      <c r="A16" s="19" t="s">
        <v>24</v>
      </c>
      <c r="B16" s="20" t="s">
        <v>25</v>
      </c>
    </row>
    <row r="17" spans="1:2" x14ac:dyDescent="0.2">
      <c r="A17" s="19" t="s">
        <v>26</v>
      </c>
      <c r="B17" s="20" t="s">
        <v>27</v>
      </c>
    </row>
    <row r="18" spans="1:2" x14ac:dyDescent="0.2">
      <c r="A18" s="19" t="s">
        <v>28</v>
      </c>
      <c r="B18" s="20" t="s">
        <v>29</v>
      </c>
    </row>
    <row r="19" spans="1:2" x14ac:dyDescent="0.2">
      <c r="A19" s="19" t="s">
        <v>30</v>
      </c>
      <c r="B19" s="20" t="s">
        <v>31</v>
      </c>
    </row>
    <row r="20" spans="1:2" x14ac:dyDescent="0.2">
      <c r="A20" s="19" t="s">
        <v>32</v>
      </c>
      <c r="B20" s="20" t="s">
        <v>33</v>
      </c>
    </row>
    <row r="21" spans="1:2" x14ac:dyDescent="0.2">
      <c r="A21" s="19" t="s">
        <v>34</v>
      </c>
      <c r="B21" s="20" t="s">
        <v>35</v>
      </c>
    </row>
    <row r="22" spans="1:2" x14ac:dyDescent="0.2">
      <c r="A22" s="19" t="s">
        <v>36</v>
      </c>
      <c r="B22" s="20" t="s">
        <v>37</v>
      </c>
    </row>
    <row r="23" spans="1:2" x14ac:dyDescent="0.2">
      <c r="A23" s="19" t="s">
        <v>38</v>
      </c>
      <c r="B23" s="20" t="s">
        <v>39</v>
      </c>
    </row>
    <row r="24" spans="1:2" x14ac:dyDescent="0.2">
      <c r="A24" s="19" t="s">
        <v>40</v>
      </c>
      <c r="B24" s="20" t="s">
        <v>41</v>
      </c>
    </row>
    <row r="25" spans="1:2" x14ac:dyDescent="0.2">
      <c r="A25" s="19" t="s">
        <v>42</v>
      </c>
      <c r="B25" s="20" t="s">
        <v>43</v>
      </c>
    </row>
    <row r="26" spans="1:2" x14ac:dyDescent="0.2">
      <c r="A26" s="19" t="s">
        <v>44</v>
      </c>
      <c r="B26" s="20" t="s">
        <v>45</v>
      </c>
    </row>
    <row r="27" spans="1:2" x14ac:dyDescent="0.2">
      <c r="A27" s="19" t="s">
        <v>46</v>
      </c>
      <c r="B27" s="20" t="s">
        <v>47</v>
      </c>
    </row>
    <row r="28" spans="1:2" x14ac:dyDescent="0.2">
      <c r="A28" s="19" t="s">
        <v>48</v>
      </c>
      <c r="B28" s="20" t="s">
        <v>49</v>
      </c>
    </row>
    <row r="29" spans="1:2" x14ac:dyDescent="0.2">
      <c r="A29" s="19" t="s">
        <v>50</v>
      </c>
      <c r="B29" s="20" t="s">
        <v>51</v>
      </c>
    </row>
    <row r="30" spans="1:2" x14ac:dyDescent="0.2">
      <c r="A30" s="19" t="s">
        <v>52</v>
      </c>
      <c r="B30" s="20" t="s">
        <v>53</v>
      </c>
    </row>
    <row r="31" spans="1:2" x14ac:dyDescent="0.2">
      <c r="A31" s="19" t="s">
        <v>54</v>
      </c>
      <c r="B31" s="20" t="s">
        <v>55</v>
      </c>
    </row>
    <row r="32" spans="1:2" x14ac:dyDescent="0.2">
      <c r="A32" s="19" t="s">
        <v>56</v>
      </c>
      <c r="B32" s="20" t="s">
        <v>57</v>
      </c>
    </row>
    <row r="33" spans="1:4" x14ac:dyDescent="0.2">
      <c r="A33" s="19"/>
      <c r="B33" s="20"/>
    </row>
    <row r="34" spans="1:4" x14ac:dyDescent="0.2">
      <c r="A34" s="16"/>
      <c r="B34" s="18"/>
    </row>
    <row r="35" spans="1:4" x14ac:dyDescent="0.2">
      <c r="A35" s="19" t="s">
        <v>58</v>
      </c>
      <c r="B35" s="20" t="s">
        <v>59</v>
      </c>
    </row>
    <row r="36" spans="1:4" x14ac:dyDescent="0.2">
      <c r="A36" s="19" t="s">
        <v>60</v>
      </c>
      <c r="B36" s="20" t="s">
        <v>61</v>
      </c>
    </row>
    <row r="37" spans="1:4" x14ac:dyDescent="0.2">
      <c r="A37" s="16"/>
      <c r="B37" s="21"/>
    </row>
    <row r="38" spans="1:4" x14ac:dyDescent="0.2">
      <c r="A38" s="16"/>
      <c r="B38" s="17" t="s">
        <v>62</v>
      </c>
    </row>
    <row r="39" spans="1:4" x14ac:dyDescent="0.2">
      <c r="A39" s="16" t="s">
        <v>63</v>
      </c>
      <c r="B39" s="20" t="s">
        <v>64</v>
      </c>
    </row>
    <row r="40" spans="1:4" x14ac:dyDescent="0.2">
      <c r="A40" s="16"/>
      <c r="B40" s="20" t="s">
        <v>65</v>
      </c>
    </row>
    <row r="41" spans="1:4" ht="12" thickBot="1" x14ac:dyDescent="0.25">
      <c r="A41" s="22"/>
      <c r="B41" s="23"/>
    </row>
    <row r="43" spans="1:4" ht="32.25" customHeight="1" x14ac:dyDescent="0.2">
      <c r="A43" s="153"/>
      <c r="B43" s="153"/>
      <c r="C43" s="24"/>
      <c r="D43" s="24"/>
    </row>
    <row r="49" spans="2:5" ht="12.75" x14ac:dyDescent="0.2">
      <c r="B49" s="25"/>
      <c r="C49" s="154"/>
      <c r="D49" s="154"/>
      <c r="E49" s="154"/>
    </row>
    <row r="50" spans="2:5" ht="12.75" x14ac:dyDescent="0.2">
      <c r="B50" s="26"/>
      <c r="C50" s="154"/>
      <c r="D50" s="154"/>
      <c r="E50" s="154"/>
    </row>
    <row r="51" spans="2:5" ht="12.75" x14ac:dyDescent="0.2">
      <c r="B51" s="26"/>
      <c r="C51" s="27"/>
    </row>
    <row r="52" spans="2:5" ht="12.75" x14ac:dyDescent="0.2">
      <c r="B52" s="26"/>
      <c r="C52" s="28"/>
    </row>
  </sheetData>
  <sheetProtection formatCells="0" formatColumns="0" formatRows="0" autoFilter="0" pivotTables="0"/>
  <mergeCells count="4">
    <mergeCell ref="A1:B1"/>
    <mergeCell ref="A43:B43"/>
    <mergeCell ref="C49:E49"/>
    <mergeCell ref="C50:E50"/>
  </mergeCells>
  <dataValidations count="2">
    <dataValidation type="list" allowBlank="1" showInputMessage="1" showErrorMessage="1" prompt="Escoger el corte de la información, ya se trimestral (1 al 4) o anual (4)." sqref="D3:D4" xr:uid="{FDCB9C07-AB80-4F69-8C5C-832B623C5B7C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B89DD0E8-6FEF-447B-98A0-D4FC6A17B4EE}">
      <formula1>"Trimestral, Anual"</formula1>
    </dataValidation>
  </dataValidations>
  <hyperlinks>
    <hyperlink ref="A10:B10" location="ESF!A6" display="ESF-01" xr:uid="{DF70AD4E-AE8C-4ECF-8B58-9AF8015C3A00}"/>
    <hyperlink ref="A11:B11" location="SFN!A13" display="SFN-02" xr:uid="{E3AF5543-2C26-4009-99B8-652B335AB801}"/>
    <hyperlink ref="A12:B12" location="ESF!A18" display="ESF-03" xr:uid="{93695D93-A258-4954-9AB3-5A84AFFC5622}"/>
    <hyperlink ref="A13:B13" location="ESF!A28" display="ESF-04" xr:uid="{1F040F24-9D9F-4E17-AE08-3FD59EB3B4C4}"/>
    <hyperlink ref="A14:B14" location="ESF!A37" display="ESF-05" xr:uid="{5E222757-D586-4C33-ACA6-1B42261D7326}"/>
    <hyperlink ref="A15:B15" location="ESF!A42" display="ESF-06" xr:uid="{D0F7E686-D8AA-4885-ABB7-CBCD3F37C299}"/>
    <hyperlink ref="A16:B16" location="ESF!A46" display="ESF-07" xr:uid="{CF40C040-EBC7-46D0-A9A7-A1761AFB3B3E}"/>
    <hyperlink ref="A17:B17" location="ESF!A50" display="ESF-08" xr:uid="{C6D1B9CE-931B-474E-8DC8-D88E2EEAC6D2}"/>
    <hyperlink ref="A18:B18" location="ESF!A70" display="ESF-09" xr:uid="{AB4B9171-A9A1-4675-9F3A-E4653DFDFC3F}"/>
    <hyperlink ref="A19:B19" location="ESF!A86" display="ESF-10" xr:uid="{FEF8C477-5457-44EB-B26C-4A238535D8C0}"/>
    <hyperlink ref="A20:B20" location="ESF!A92" display="ESF-11" xr:uid="{B9FB27C6-93C8-4395-A511-A8AAAE30535E}"/>
    <hyperlink ref="A21:B21" location="ESF!A99" display="ESF-12" xr:uid="{A5570C2B-EF8D-49AD-8699-AB6C87F3E4FB}"/>
    <hyperlink ref="A22:B22" location="ESF!A116" display="ESF-13" xr:uid="{206EEE05-BAA3-49C5-A711-B35E27590EE9}"/>
    <hyperlink ref="A23:B23" location="ESF!A113" display="ESF-14" xr:uid="{A37F897F-4D31-4FFA-9239-BFB8402A5618}"/>
    <hyperlink ref="A24:B24" location="ACT!A6" display="ACT-01" xr:uid="{D64846D2-C21D-481B-AEB2-9F6955A53962}"/>
    <hyperlink ref="A25:B25" location="ACT!A56" display="ACT-02" xr:uid="{4245E8F1-4A11-4C8A-A808-965C548FC4DB}"/>
    <hyperlink ref="A28:B28" location="VHP!A6" display="VHP-01" xr:uid="{8EB7979B-C1A9-4EC6-B4F6-65BB71B3E36D}"/>
    <hyperlink ref="A29:B29" location="VHP!A12" display="VHP-02" xr:uid="{5188E6B2-FEA7-48B6-94C5-CC5F2D224770}"/>
    <hyperlink ref="A30:B30" location="EFE!A6" display="EFE-01" xr:uid="{68C8A48D-8935-480F-85B6-A8FF4020ECED}"/>
    <hyperlink ref="A31:B31" location="EFE!A18" display="EFE-02" xr:uid="{2C78B22F-375E-4B30-B5AA-36994AD4D639}"/>
    <hyperlink ref="A32:B32" location="EFE!A44" display="EFE-03" xr:uid="{F393DFC9-C172-4C2A-A78C-5CB86CC6EF60}"/>
    <hyperlink ref="A35:B35" location="Conciliacion_Ig!B6" display="Conciliacion_Ig" xr:uid="{55EC940E-38C1-43EC-BD5F-B355CF63EBA6}"/>
    <hyperlink ref="A36:B36" location="Conciliacion_Eg!B5" display="Conciliacion_Eg" xr:uid="{19DA0F1F-F9A3-403D-84AD-9864A368DF3E}"/>
    <hyperlink ref="B39" location="Memoria!A8" display="CONTABLES" xr:uid="{20D6691E-05DF-4F6B-A62A-92B3A981FDD4}"/>
    <hyperlink ref="B40" location="Memoria!A35" display="PRESUPUESTALES" xr:uid="{A5FDE235-2E8F-464B-AFCF-402C19B27672}"/>
    <hyperlink ref="A27:B27" location="ACT!A96" display="ACT-04" xr:uid="{B1548420-E305-4F78-8E85-376C272741D5}"/>
    <hyperlink ref="B35" location="Conciliacion_Ig!B4" display="CONCILIACIÓN ENTRE LOS INGRESOS PRESUPUESTARIOS Y CONTABLES" xr:uid="{21428A82-9FB1-4A58-9B92-1E0B933286AC}"/>
    <hyperlink ref="B36" location="Conciliacion_Eg!B4" display="CONCILIACIÓN ENTRE LOS EGRESOS PRESUPUESTARIOS Y LOS GASTOS CONTABLES" xr:uid="{BE8B1CEC-E378-49AF-8816-B98AF8EAC4D2}"/>
    <hyperlink ref="B11" location="ESF!A13" display="CONTRIBUCIONES POR RECUPERAR" xr:uid="{B7F81E8A-E61F-48AA-B12B-DAA282590E2B}"/>
    <hyperlink ref="A11" location="ESF!A13" display="ESF-02" xr:uid="{A9F7A416-8305-4BCF-91F2-20D0D4DFBDDF}"/>
    <hyperlink ref="B23" location="ESF!A135" display="OTROS PASIVOS CIRCULANTES" xr:uid="{D35BD7CC-CC78-41C2-AC85-19EFEA4C43A1}"/>
    <hyperlink ref="B26" location="ACT!A71" display="OTROS INGRESOS" xr:uid="{4FF50046-9CA8-4E3B-8C75-B0EA90BB8007}"/>
    <hyperlink ref="B13" location="ESF!A30" display="BIENES DISPONIBLES PARA SU TRANSFORMACIÓN ESTIMACIONES Y DETERIOROS" xr:uid="{1757CB8F-3E09-4E8E-A996-580F54524972}"/>
    <hyperlink ref="B14" location="ESF!A39" display="ALMACENES" xr:uid="{BE563722-FB9A-4153-A09C-7D2371827B54}"/>
    <hyperlink ref="B16" location="ESF!A48" display="PARTICIPACIONES Y APORTACIONES DE CAPITAL" xr:uid="{165305DB-7470-4071-8438-3A58C37BBDE5}"/>
    <hyperlink ref="B15" location="ESF!A44" display="FIDEICOMISOS, MANDATOS Y CONTRATOS ANÁLOGOS" xr:uid="{88962724-DD80-4614-9876-DE56A8EDC469}"/>
    <hyperlink ref="B17" location="ESF!A52" display="BIENES MUEBLES E INMUEBLES" xr:uid="{A9ADFB5F-801E-4390-9C45-6BCAE9AE1B33}"/>
    <hyperlink ref="B18" location="ESF!A72" display="INTANGIBLES Y DIFERIDOS" xr:uid="{66CCBC0C-524E-4FC2-89D9-BFE6F7EDB575}"/>
    <hyperlink ref="B19" location="ESF!A88" display="ESTIMACIONES Y DETERIOROS" xr:uid="{FB0C756D-D501-4810-890A-5EFB6292E38B}"/>
    <hyperlink ref="B20" location="ESF!A94" display="OTROS ACTIVOS NO CIRCULANTES" xr:uid="{269205AA-8445-4214-90D3-C2B0F950F5E7}"/>
    <hyperlink ref="B21" location="ESF!A101" display="CUENTAS Y DOCUMENTOS POR PAGAR" xr:uid="{C14644B7-31E0-4190-8A7E-3B179432191C}"/>
    <hyperlink ref="B22" location="ESF!A118" display="FONDOS Y BIENES DE TERCEROS" xr:uid="{B5A0E9DA-44ED-46E5-A353-E2900BAAD291}"/>
    <hyperlink ref="A26" location="ACT!A71" display="OTROS INGRESOS" xr:uid="{327E08BD-419F-45AC-ADC6-81FB97F13A98}"/>
    <hyperlink ref="A13" location="ESF!A30" display="BIENES DISPONIBLES PARA SU TRANSFORMACIÓN ESTIMACIONES Y DETERIOROS" xr:uid="{4A715C5C-5BA7-4A70-A46B-933058A1A58C}"/>
    <hyperlink ref="A14" location="ESF!A39" display="ALMACENES" xr:uid="{FA5E15DC-EC1B-4D6C-AEE9-2B724E4ECE96}"/>
    <hyperlink ref="A15" location="ESF!A44" display="FIDEICOMISOS, MANDATOS Y CONTRATOS ANÁLOGOS" xr:uid="{0D4D39D7-028C-4774-9652-0907C9AD3E2A}"/>
    <hyperlink ref="A16" location="ESF!A48" display="PARTICIPACIONES Y APORTACIONES DE CAPITAL" xr:uid="{5ED76AC0-5A45-4E49-9342-69987FE88613}"/>
    <hyperlink ref="A17" location="ESF!A52" display="BIENES MUEBLES E INMUEBLES" xr:uid="{5283DD6A-98D0-4EA5-BED8-F01C5191B4B2}"/>
    <hyperlink ref="A18" location="ESF!A72" display="INTANGIBLES Y DIFERIDOS" xr:uid="{E6E7EBD9-9DA9-45F4-A278-67ED8B4D7EBF}"/>
    <hyperlink ref="A19" location="ESF!A88" display="ESTIMACIONES Y DETERIOROS" xr:uid="{F9928660-79A1-43EF-B5CC-24B42FF0B329}"/>
    <hyperlink ref="A20" location="ESF!A94" display="OTROS ACTIVOS NO CIRCULANTES" xr:uid="{83FBD12E-4210-455F-B390-09D01143DC17}"/>
    <hyperlink ref="A21" location="ESF!A101" display="CUENTAS Y DOCUMENTOS POR PAGAR" xr:uid="{F837D6F0-4FE1-4FB0-AEFB-F6D182799C0B}"/>
    <hyperlink ref="A22" location="ESF!A118" display="FONDOS Y BIENES DE TERCEROS" xr:uid="{A395E8A7-2CF8-49A5-9914-266186EA8580}"/>
    <hyperlink ref="A23" location="ESF!A135" display="OTROS PASIVOS CIRCULANTES" xr:uid="{BC967063-3F4B-409E-9688-FE19EACE1E69}"/>
    <hyperlink ref="B32" location="EFE!A45" display="CONCILIACIÓN DEL FLUJO DE EFECTIVO" xr:uid="{871FD940-4A96-4C37-B589-2281A191A974}"/>
    <hyperlink ref="A32" location="EFE!A45" display="EFE-03" xr:uid="{0BEFA75C-5E34-49B4-8CB5-F8831FBC8AC2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813B-0CA2-4071-B1CB-2C3D79C177D3}">
  <sheetPr>
    <tabColor theme="4" tint="0.39997558519241921"/>
  </sheetPr>
  <dimension ref="A1:G223"/>
  <sheetViews>
    <sheetView topLeftCell="A92" zoomScaleNormal="100" workbookViewId="0">
      <selection activeCell="D12" sqref="D12"/>
    </sheetView>
  </sheetViews>
  <sheetFormatPr baseColWidth="10" defaultColWidth="9.140625" defaultRowHeight="11.25" x14ac:dyDescent="0.2"/>
  <cols>
    <col min="1" max="1" width="10" style="35" customWidth="1"/>
    <col min="2" max="2" width="72.85546875" style="35" bestFit="1" customWidth="1"/>
    <col min="3" max="3" width="15.85546875" style="35" customWidth="1"/>
    <col min="4" max="5" width="19.85546875" style="35" customWidth="1"/>
    <col min="6" max="7" width="12.28515625" style="35" bestFit="1" customWidth="1"/>
    <col min="8" max="16384" width="9.140625" style="35"/>
  </cols>
  <sheetData>
    <row r="1" spans="1:5" s="31" customFormat="1" ht="42" customHeight="1" x14ac:dyDescent="0.25">
      <c r="A1" s="155" t="s">
        <v>0</v>
      </c>
      <c r="B1" s="156"/>
      <c r="C1" s="156"/>
      <c r="D1" s="29" t="s">
        <v>1</v>
      </c>
      <c r="E1" s="30">
        <v>2025</v>
      </c>
    </row>
    <row r="2" spans="1:5" s="32" customFormat="1" ht="18.95" customHeight="1" x14ac:dyDescent="0.25">
      <c r="A2" s="157" t="s">
        <v>66</v>
      </c>
      <c r="B2" s="158"/>
      <c r="C2" s="158"/>
      <c r="D2" s="29" t="s">
        <v>3</v>
      </c>
      <c r="E2" s="30" t="s">
        <v>4</v>
      </c>
    </row>
    <row r="3" spans="1:5" s="32" customFormat="1" ht="18.95" customHeight="1" x14ac:dyDescent="0.25">
      <c r="A3" s="157" t="str">
        <f>+'Notas a los Edos Financieros'!A3</f>
        <v>Correspondiente del 1 de enero al 30 de junio del 2025</v>
      </c>
      <c r="B3" s="158"/>
      <c r="C3" s="158"/>
      <c r="D3" s="29" t="s">
        <v>6</v>
      </c>
      <c r="E3" s="33">
        <f>+Notas_ESF!H3</f>
        <v>2</v>
      </c>
    </row>
    <row r="4" spans="1:5" ht="15" x14ac:dyDescent="0.25">
      <c r="A4" s="157" t="s">
        <v>7</v>
      </c>
      <c r="B4" s="158"/>
      <c r="C4" s="158"/>
      <c r="D4" s="34"/>
      <c r="E4" s="34"/>
    </row>
    <row r="5" spans="1:5" x14ac:dyDescent="0.2">
      <c r="A5" s="36" t="s">
        <v>67</v>
      </c>
      <c r="B5" s="37"/>
      <c r="C5" s="37"/>
      <c r="D5" s="38"/>
      <c r="E5" s="37"/>
    </row>
    <row r="6" spans="1:5" x14ac:dyDescent="0.2">
      <c r="A6" s="39"/>
      <c r="B6" s="39"/>
      <c r="C6" s="39"/>
      <c r="D6" s="40"/>
      <c r="E6" s="39"/>
    </row>
    <row r="7" spans="1:5" x14ac:dyDescent="0.2">
      <c r="A7" s="37" t="s">
        <v>68</v>
      </c>
      <c r="B7" s="37"/>
      <c r="C7" s="37"/>
      <c r="D7" s="38"/>
      <c r="E7" s="37"/>
    </row>
    <row r="8" spans="1:5" x14ac:dyDescent="0.2">
      <c r="A8" s="41" t="s">
        <v>69</v>
      </c>
      <c r="B8" s="41" t="s">
        <v>70</v>
      </c>
      <c r="C8" s="42" t="s">
        <v>71</v>
      </c>
      <c r="D8" s="43" t="s">
        <v>72</v>
      </c>
      <c r="E8" s="42" t="s">
        <v>73</v>
      </c>
    </row>
    <row r="9" spans="1:5" x14ac:dyDescent="0.2">
      <c r="A9" s="44">
        <v>4000</v>
      </c>
      <c r="B9" s="45" t="s">
        <v>74</v>
      </c>
      <c r="C9" s="46">
        <f>+C10+C57+C69</f>
        <v>22635601.18</v>
      </c>
      <c r="D9" s="47"/>
      <c r="E9" s="39"/>
    </row>
    <row r="10" spans="1:5" x14ac:dyDescent="0.2">
      <c r="A10" s="44">
        <v>4100</v>
      </c>
      <c r="B10" s="45" t="s">
        <v>41</v>
      </c>
      <c r="C10" s="46">
        <f>+C11+C21+C27+C30+C36+C39+C48</f>
        <v>3344105.83</v>
      </c>
      <c r="D10" s="47"/>
      <c r="E10" s="39"/>
    </row>
    <row r="11" spans="1:5" x14ac:dyDescent="0.2">
      <c r="A11" s="44">
        <v>4110</v>
      </c>
      <c r="B11" s="45" t="s">
        <v>75</v>
      </c>
      <c r="C11" s="46">
        <v>0</v>
      </c>
      <c r="D11" s="47" t="str">
        <f t="shared" ref="D11:D20" si="0">IFERROR(C11/$C$12,"")</f>
        <v/>
      </c>
      <c r="E11" s="39"/>
    </row>
    <row r="12" spans="1:5" x14ac:dyDescent="0.2">
      <c r="A12" s="48">
        <v>4111</v>
      </c>
      <c r="B12" s="49" t="s">
        <v>76</v>
      </c>
      <c r="C12" s="50">
        <v>0</v>
      </c>
      <c r="D12" s="47" t="str">
        <f t="shared" si="0"/>
        <v/>
      </c>
      <c r="E12" s="39"/>
    </row>
    <row r="13" spans="1:5" x14ac:dyDescent="0.2">
      <c r="A13" s="48">
        <v>4112</v>
      </c>
      <c r="B13" s="49" t="s">
        <v>77</v>
      </c>
      <c r="C13" s="50">
        <v>0</v>
      </c>
      <c r="D13" s="47" t="str">
        <f t="shared" si="0"/>
        <v/>
      </c>
      <c r="E13" s="39"/>
    </row>
    <row r="14" spans="1:5" x14ac:dyDescent="0.2">
      <c r="A14" s="48">
        <v>4113</v>
      </c>
      <c r="B14" s="49" t="s">
        <v>78</v>
      </c>
      <c r="C14" s="50">
        <v>0</v>
      </c>
      <c r="D14" s="47" t="str">
        <f t="shared" si="0"/>
        <v/>
      </c>
      <c r="E14" s="39"/>
    </row>
    <row r="15" spans="1:5" x14ac:dyDescent="0.2">
      <c r="A15" s="48">
        <v>4114</v>
      </c>
      <c r="B15" s="49" t="s">
        <v>79</v>
      </c>
      <c r="C15" s="50">
        <v>0</v>
      </c>
      <c r="D15" s="47" t="str">
        <f t="shared" si="0"/>
        <v/>
      </c>
      <c r="E15" s="39"/>
    </row>
    <row r="16" spans="1:5" x14ac:dyDescent="0.2">
      <c r="A16" s="48">
        <v>4115</v>
      </c>
      <c r="B16" s="49" t="s">
        <v>80</v>
      </c>
      <c r="C16" s="50">
        <v>0</v>
      </c>
      <c r="D16" s="47" t="str">
        <f t="shared" si="0"/>
        <v/>
      </c>
      <c r="E16" s="39"/>
    </row>
    <row r="17" spans="1:5" x14ac:dyDescent="0.2">
      <c r="A17" s="48">
        <v>4116</v>
      </c>
      <c r="B17" s="49" t="s">
        <v>81</v>
      </c>
      <c r="C17" s="50">
        <v>0</v>
      </c>
      <c r="D17" s="47" t="str">
        <f t="shared" si="0"/>
        <v/>
      </c>
      <c r="E17" s="39"/>
    </row>
    <row r="18" spans="1:5" x14ac:dyDescent="0.2">
      <c r="A18" s="48">
        <v>4117</v>
      </c>
      <c r="B18" s="49" t="s">
        <v>82</v>
      </c>
      <c r="C18" s="50">
        <v>0</v>
      </c>
      <c r="D18" s="47" t="str">
        <f t="shared" si="0"/>
        <v/>
      </c>
      <c r="E18" s="39"/>
    </row>
    <row r="19" spans="1:5" ht="22.5" x14ac:dyDescent="0.2">
      <c r="A19" s="48">
        <v>4118</v>
      </c>
      <c r="B19" s="51" t="s">
        <v>83</v>
      </c>
      <c r="C19" s="50">
        <v>0</v>
      </c>
      <c r="D19" s="47" t="str">
        <f t="shared" si="0"/>
        <v/>
      </c>
      <c r="E19" s="39"/>
    </row>
    <row r="20" spans="1:5" x14ac:dyDescent="0.2">
      <c r="A20" s="48">
        <v>4119</v>
      </c>
      <c r="B20" s="49" t="s">
        <v>84</v>
      </c>
      <c r="C20" s="50">
        <v>0</v>
      </c>
      <c r="D20" s="47" t="str">
        <f t="shared" si="0"/>
        <v/>
      </c>
      <c r="E20" s="39"/>
    </row>
    <row r="21" spans="1:5" x14ac:dyDescent="0.2">
      <c r="A21" s="44">
        <v>4120</v>
      </c>
      <c r="B21" s="45" t="s">
        <v>85</v>
      </c>
      <c r="C21" s="46">
        <v>0</v>
      </c>
      <c r="D21" s="47" t="str">
        <f t="shared" ref="D21:D26" si="1">IFERROR(C21/$C$21,"")</f>
        <v/>
      </c>
      <c r="E21" s="39"/>
    </row>
    <row r="22" spans="1:5" x14ac:dyDescent="0.2">
      <c r="A22" s="48">
        <v>4121</v>
      </c>
      <c r="B22" s="49" t="s">
        <v>86</v>
      </c>
      <c r="C22" s="50">
        <v>0</v>
      </c>
      <c r="D22" s="47" t="str">
        <f t="shared" si="1"/>
        <v/>
      </c>
      <c r="E22" s="39"/>
    </row>
    <row r="23" spans="1:5" x14ac:dyDescent="0.2">
      <c r="A23" s="48">
        <v>4122</v>
      </c>
      <c r="B23" s="49" t="s">
        <v>87</v>
      </c>
      <c r="C23" s="50">
        <v>0</v>
      </c>
      <c r="D23" s="47" t="str">
        <f t="shared" si="1"/>
        <v/>
      </c>
      <c r="E23" s="39"/>
    </row>
    <row r="24" spans="1:5" x14ac:dyDescent="0.2">
      <c r="A24" s="48">
        <v>4123</v>
      </c>
      <c r="B24" s="49" t="s">
        <v>88</v>
      </c>
      <c r="C24" s="50">
        <v>0</v>
      </c>
      <c r="D24" s="47" t="str">
        <f t="shared" si="1"/>
        <v/>
      </c>
      <c r="E24" s="39"/>
    </row>
    <row r="25" spans="1:5" x14ac:dyDescent="0.2">
      <c r="A25" s="48">
        <v>4124</v>
      </c>
      <c r="B25" s="49" t="s">
        <v>89</v>
      </c>
      <c r="C25" s="50">
        <v>0</v>
      </c>
      <c r="D25" s="47" t="str">
        <f t="shared" si="1"/>
        <v/>
      </c>
      <c r="E25" s="39"/>
    </row>
    <row r="26" spans="1:5" x14ac:dyDescent="0.2">
      <c r="A26" s="48">
        <v>4129</v>
      </c>
      <c r="B26" s="49" t="s">
        <v>90</v>
      </c>
      <c r="C26" s="50">
        <v>0</v>
      </c>
      <c r="D26" s="47" t="str">
        <f t="shared" si="1"/>
        <v/>
      </c>
      <c r="E26" s="39"/>
    </row>
    <row r="27" spans="1:5" x14ac:dyDescent="0.2">
      <c r="A27" s="44">
        <v>4130</v>
      </c>
      <c r="B27" s="45" t="s">
        <v>91</v>
      </c>
      <c r="C27" s="46">
        <v>0</v>
      </c>
      <c r="D27" s="47" t="str">
        <f t="shared" ref="D27:D29" si="2">IFERROR(C27/$C$27,"")</f>
        <v/>
      </c>
      <c r="E27" s="39"/>
    </row>
    <row r="28" spans="1:5" x14ac:dyDescent="0.2">
      <c r="A28" s="48">
        <v>4131</v>
      </c>
      <c r="B28" s="49" t="s">
        <v>92</v>
      </c>
      <c r="C28" s="50">
        <v>0</v>
      </c>
      <c r="D28" s="47" t="str">
        <f t="shared" si="2"/>
        <v/>
      </c>
      <c r="E28" s="39"/>
    </row>
    <row r="29" spans="1:5" ht="22.5" x14ac:dyDescent="0.2">
      <c r="A29" s="48">
        <v>4132</v>
      </c>
      <c r="B29" s="51" t="s">
        <v>93</v>
      </c>
      <c r="C29" s="50">
        <v>0</v>
      </c>
      <c r="D29" s="47" t="str">
        <f t="shared" si="2"/>
        <v/>
      </c>
      <c r="E29" s="39"/>
    </row>
    <row r="30" spans="1:5" x14ac:dyDescent="0.2">
      <c r="A30" s="44">
        <v>4140</v>
      </c>
      <c r="B30" s="45" t="s">
        <v>94</v>
      </c>
      <c r="C30" s="46">
        <v>0</v>
      </c>
      <c r="D30" s="47" t="str">
        <f t="shared" ref="D30:D35" si="3">IFERROR(C30/$C$30,"")</f>
        <v/>
      </c>
      <c r="E30" s="39"/>
    </row>
    <row r="31" spans="1:5" x14ac:dyDescent="0.2">
      <c r="A31" s="48">
        <v>4141</v>
      </c>
      <c r="B31" s="49" t="s">
        <v>95</v>
      </c>
      <c r="C31" s="50">
        <v>0</v>
      </c>
      <c r="D31" s="47" t="str">
        <f t="shared" si="3"/>
        <v/>
      </c>
      <c r="E31" s="39"/>
    </row>
    <row r="32" spans="1:5" x14ac:dyDescent="0.2">
      <c r="A32" s="48">
        <v>4143</v>
      </c>
      <c r="B32" s="49" t="s">
        <v>96</v>
      </c>
      <c r="C32" s="50">
        <v>0</v>
      </c>
      <c r="D32" s="47" t="str">
        <f t="shared" si="3"/>
        <v/>
      </c>
      <c r="E32" s="39"/>
    </row>
    <row r="33" spans="1:5" x14ac:dyDescent="0.2">
      <c r="A33" s="48">
        <v>4144</v>
      </c>
      <c r="B33" s="49" t="s">
        <v>97</v>
      </c>
      <c r="C33" s="50">
        <v>0</v>
      </c>
      <c r="D33" s="47" t="str">
        <f t="shared" si="3"/>
        <v/>
      </c>
      <c r="E33" s="39"/>
    </row>
    <row r="34" spans="1:5" ht="22.5" x14ac:dyDescent="0.2">
      <c r="A34" s="48">
        <v>4145</v>
      </c>
      <c r="B34" s="51" t="s">
        <v>98</v>
      </c>
      <c r="C34" s="50">
        <v>0</v>
      </c>
      <c r="D34" s="47" t="str">
        <f t="shared" si="3"/>
        <v/>
      </c>
      <c r="E34" s="39"/>
    </row>
    <row r="35" spans="1:5" x14ac:dyDescent="0.2">
      <c r="A35" s="48">
        <v>4149</v>
      </c>
      <c r="B35" s="49" t="s">
        <v>99</v>
      </c>
      <c r="C35" s="50">
        <v>0</v>
      </c>
      <c r="D35" s="47" t="str">
        <f t="shared" si="3"/>
        <v/>
      </c>
      <c r="E35" s="39"/>
    </row>
    <row r="36" spans="1:5" x14ac:dyDescent="0.2">
      <c r="A36" s="44">
        <v>4150</v>
      </c>
      <c r="B36" s="45" t="s">
        <v>100</v>
      </c>
      <c r="C36" s="46">
        <f>+C37</f>
        <v>3344105.83</v>
      </c>
      <c r="D36" s="47">
        <f t="shared" ref="D36:D38" si="4">IFERROR(C36/$C$36,"")</f>
        <v>1</v>
      </c>
      <c r="E36" s="39"/>
    </row>
    <row r="37" spans="1:5" x14ac:dyDescent="0.2">
      <c r="A37" s="48">
        <v>4151</v>
      </c>
      <c r="B37" s="49" t="s">
        <v>100</v>
      </c>
      <c r="C37" s="50">
        <f>+[7]ACT!C9</f>
        <v>3344105.83</v>
      </c>
      <c r="D37" s="47">
        <f t="shared" si="4"/>
        <v>1</v>
      </c>
      <c r="E37" s="39"/>
    </row>
    <row r="38" spans="1:5" ht="22.5" x14ac:dyDescent="0.2">
      <c r="A38" s="48">
        <v>4154</v>
      </c>
      <c r="B38" s="51" t="s">
        <v>101</v>
      </c>
      <c r="C38" s="50">
        <v>0</v>
      </c>
      <c r="D38" s="47">
        <f t="shared" si="4"/>
        <v>0</v>
      </c>
      <c r="E38" s="39"/>
    </row>
    <row r="39" spans="1:5" x14ac:dyDescent="0.2">
      <c r="A39" s="44">
        <v>4160</v>
      </c>
      <c r="B39" s="45" t="s">
        <v>102</v>
      </c>
      <c r="C39" s="46">
        <v>0</v>
      </c>
      <c r="D39" s="47" t="str">
        <f t="shared" ref="D39:D47" si="5">IFERROR(C39/$C$39,"")</f>
        <v/>
      </c>
      <c r="E39" s="39"/>
    </row>
    <row r="40" spans="1:5" x14ac:dyDescent="0.2">
      <c r="A40" s="48">
        <v>4161</v>
      </c>
      <c r="B40" s="49" t="s">
        <v>103</v>
      </c>
      <c r="C40" s="50">
        <v>0</v>
      </c>
      <c r="D40" s="47" t="str">
        <f t="shared" si="5"/>
        <v/>
      </c>
      <c r="E40" s="39"/>
    </row>
    <row r="41" spans="1:5" x14ac:dyDescent="0.2">
      <c r="A41" s="48">
        <v>4162</v>
      </c>
      <c r="B41" s="49" t="s">
        <v>104</v>
      </c>
      <c r="C41" s="50">
        <v>0</v>
      </c>
      <c r="D41" s="47" t="str">
        <f t="shared" si="5"/>
        <v/>
      </c>
      <c r="E41" s="39"/>
    </row>
    <row r="42" spans="1:5" x14ac:dyDescent="0.2">
      <c r="A42" s="48">
        <v>4163</v>
      </c>
      <c r="B42" s="49" t="s">
        <v>105</v>
      </c>
      <c r="C42" s="50">
        <v>0</v>
      </c>
      <c r="D42" s="47" t="str">
        <f t="shared" si="5"/>
        <v/>
      </c>
      <c r="E42" s="39"/>
    </row>
    <row r="43" spans="1:5" x14ac:dyDescent="0.2">
      <c r="A43" s="48">
        <v>4164</v>
      </c>
      <c r="B43" s="49" t="s">
        <v>106</v>
      </c>
      <c r="C43" s="50">
        <v>0</v>
      </c>
      <c r="D43" s="47" t="str">
        <f t="shared" si="5"/>
        <v/>
      </c>
      <c r="E43" s="39"/>
    </row>
    <row r="44" spans="1:5" x14ac:dyDescent="0.2">
      <c r="A44" s="48">
        <v>4165</v>
      </c>
      <c r="B44" s="49" t="s">
        <v>107</v>
      </c>
      <c r="C44" s="50">
        <v>0</v>
      </c>
      <c r="D44" s="47" t="str">
        <f t="shared" si="5"/>
        <v/>
      </c>
      <c r="E44" s="39"/>
    </row>
    <row r="45" spans="1:5" ht="22.5" x14ac:dyDescent="0.2">
      <c r="A45" s="48">
        <v>4166</v>
      </c>
      <c r="B45" s="51" t="s">
        <v>108</v>
      </c>
      <c r="C45" s="50">
        <v>0</v>
      </c>
      <c r="D45" s="47" t="str">
        <f t="shared" si="5"/>
        <v/>
      </c>
      <c r="E45" s="39"/>
    </row>
    <row r="46" spans="1:5" x14ac:dyDescent="0.2">
      <c r="A46" s="48">
        <v>4168</v>
      </c>
      <c r="B46" s="49" t="s">
        <v>109</v>
      </c>
      <c r="C46" s="50">
        <v>0</v>
      </c>
      <c r="D46" s="47" t="str">
        <f t="shared" si="5"/>
        <v/>
      </c>
      <c r="E46" s="39"/>
    </row>
    <row r="47" spans="1:5" x14ac:dyDescent="0.2">
      <c r="A47" s="48">
        <v>4169</v>
      </c>
      <c r="B47" s="49" t="s">
        <v>110</v>
      </c>
      <c r="C47" s="50">
        <v>0</v>
      </c>
      <c r="D47" s="47" t="str">
        <f t="shared" si="5"/>
        <v/>
      </c>
      <c r="E47" s="39"/>
    </row>
    <row r="48" spans="1:5" x14ac:dyDescent="0.2">
      <c r="A48" s="44">
        <v>4170</v>
      </c>
      <c r="B48" s="45" t="s">
        <v>111</v>
      </c>
      <c r="C48" s="46">
        <v>0</v>
      </c>
      <c r="D48" s="47" t="str">
        <f t="shared" ref="D48:D56" si="6">IFERROR(C48/$C$48,"")</f>
        <v/>
      </c>
      <c r="E48" s="39"/>
    </row>
    <row r="49" spans="1:5" x14ac:dyDescent="0.2">
      <c r="A49" s="48">
        <v>4171</v>
      </c>
      <c r="B49" s="49" t="s">
        <v>112</v>
      </c>
      <c r="C49" s="50">
        <v>0</v>
      </c>
      <c r="D49" s="47" t="str">
        <f t="shared" si="6"/>
        <v/>
      </c>
      <c r="E49" s="39"/>
    </row>
    <row r="50" spans="1:5" x14ac:dyDescent="0.2">
      <c r="A50" s="48">
        <v>4172</v>
      </c>
      <c r="B50" s="49" t="s">
        <v>113</v>
      </c>
      <c r="C50" s="50">
        <v>0</v>
      </c>
      <c r="D50" s="47" t="str">
        <f t="shared" si="6"/>
        <v/>
      </c>
      <c r="E50" s="39"/>
    </row>
    <row r="51" spans="1:5" ht="22.5" x14ac:dyDescent="0.2">
      <c r="A51" s="48">
        <v>4173</v>
      </c>
      <c r="B51" s="51" t="s">
        <v>114</v>
      </c>
      <c r="C51" s="50">
        <v>0</v>
      </c>
      <c r="D51" s="47" t="str">
        <f t="shared" si="6"/>
        <v/>
      </c>
      <c r="E51" s="39"/>
    </row>
    <row r="52" spans="1:5" ht="22.5" x14ac:dyDescent="0.2">
      <c r="A52" s="48">
        <v>4174</v>
      </c>
      <c r="B52" s="51" t="s">
        <v>115</v>
      </c>
      <c r="C52" s="50">
        <v>0</v>
      </c>
      <c r="D52" s="47" t="str">
        <f t="shared" si="6"/>
        <v/>
      </c>
      <c r="E52" s="39"/>
    </row>
    <row r="53" spans="1:5" ht="22.5" x14ac:dyDescent="0.2">
      <c r="A53" s="48">
        <v>4175</v>
      </c>
      <c r="B53" s="51" t="s">
        <v>116</v>
      </c>
      <c r="C53" s="50">
        <v>0</v>
      </c>
      <c r="D53" s="47" t="str">
        <f t="shared" si="6"/>
        <v/>
      </c>
      <c r="E53" s="39"/>
    </row>
    <row r="54" spans="1:5" ht="22.5" x14ac:dyDescent="0.2">
      <c r="A54" s="48">
        <v>4176</v>
      </c>
      <c r="B54" s="51" t="s">
        <v>117</v>
      </c>
      <c r="C54" s="50">
        <v>0</v>
      </c>
      <c r="D54" s="47" t="str">
        <f t="shared" si="6"/>
        <v/>
      </c>
      <c r="E54" s="39"/>
    </row>
    <row r="55" spans="1:5" ht="22.5" x14ac:dyDescent="0.2">
      <c r="A55" s="48">
        <v>4177</v>
      </c>
      <c r="B55" s="51" t="s">
        <v>118</v>
      </c>
      <c r="C55" s="50">
        <v>0</v>
      </c>
      <c r="D55" s="47" t="str">
        <f t="shared" si="6"/>
        <v/>
      </c>
      <c r="E55" s="39"/>
    </row>
    <row r="56" spans="1:5" ht="22.5" x14ac:dyDescent="0.2">
      <c r="A56" s="48">
        <v>4178</v>
      </c>
      <c r="B56" s="51" t="s">
        <v>119</v>
      </c>
      <c r="C56" s="50">
        <v>0</v>
      </c>
      <c r="D56" s="47" t="str">
        <f t="shared" si="6"/>
        <v/>
      </c>
      <c r="E56" s="39"/>
    </row>
    <row r="57" spans="1:5" ht="33.75" x14ac:dyDescent="0.2">
      <c r="A57" s="44">
        <v>4200</v>
      </c>
      <c r="B57" s="52" t="s">
        <v>120</v>
      </c>
      <c r="C57" s="46">
        <f>+C58</f>
        <v>18500000</v>
      </c>
      <c r="D57" s="47"/>
      <c r="E57" s="39"/>
    </row>
    <row r="58" spans="1:5" ht="22.5" x14ac:dyDescent="0.2">
      <c r="A58" s="44">
        <v>4210</v>
      </c>
      <c r="B58" s="52" t="s">
        <v>121</v>
      </c>
      <c r="C58" s="46">
        <f>+C59</f>
        <v>18500000</v>
      </c>
      <c r="D58" s="47">
        <f t="shared" ref="D58:D63" si="7">IFERROR(C58/$C$58,"")</f>
        <v>1</v>
      </c>
      <c r="E58" s="39"/>
    </row>
    <row r="59" spans="1:5" x14ac:dyDescent="0.2">
      <c r="A59" s="48">
        <v>4211</v>
      </c>
      <c r="B59" s="49" t="s">
        <v>122</v>
      </c>
      <c r="C59" s="50">
        <v>18500000</v>
      </c>
      <c r="D59" s="47">
        <f t="shared" si="7"/>
        <v>1</v>
      </c>
      <c r="E59" s="39"/>
    </row>
    <row r="60" spans="1:5" x14ac:dyDescent="0.2">
      <c r="A60" s="48">
        <v>4212</v>
      </c>
      <c r="B60" s="49" t="s">
        <v>123</v>
      </c>
      <c r="C60" s="50">
        <v>0</v>
      </c>
      <c r="D60" s="47">
        <f t="shared" si="7"/>
        <v>0</v>
      </c>
      <c r="E60" s="39"/>
    </row>
    <row r="61" spans="1:5" x14ac:dyDescent="0.2">
      <c r="A61" s="48">
        <v>4213</v>
      </c>
      <c r="B61" s="49" t="s">
        <v>124</v>
      </c>
      <c r="C61" s="50">
        <v>0</v>
      </c>
      <c r="D61" s="47">
        <f t="shared" si="7"/>
        <v>0</v>
      </c>
      <c r="E61" s="39"/>
    </row>
    <row r="62" spans="1:5" x14ac:dyDescent="0.2">
      <c r="A62" s="48">
        <v>4214</v>
      </c>
      <c r="B62" s="49" t="s">
        <v>125</v>
      </c>
      <c r="C62" s="50">
        <v>0</v>
      </c>
      <c r="D62" s="47">
        <f t="shared" si="7"/>
        <v>0</v>
      </c>
      <c r="E62" s="39"/>
    </row>
    <row r="63" spans="1:5" x14ac:dyDescent="0.2">
      <c r="A63" s="48">
        <v>4215</v>
      </c>
      <c r="B63" s="49" t="s">
        <v>126</v>
      </c>
      <c r="C63" s="50">
        <v>0</v>
      </c>
      <c r="D63" s="47">
        <f t="shared" si="7"/>
        <v>0</v>
      </c>
      <c r="E63" s="39"/>
    </row>
    <row r="64" spans="1:5" x14ac:dyDescent="0.2">
      <c r="A64" s="44">
        <v>4220</v>
      </c>
      <c r="B64" s="45" t="s">
        <v>127</v>
      </c>
      <c r="C64" s="46">
        <v>0</v>
      </c>
      <c r="D64" s="47" t="str">
        <f t="shared" ref="D64:D68" si="8">IFERROR(C64/$C$64,"")</f>
        <v/>
      </c>
      <c r="E64" s="39"/>
    </row>
    <row r="65" spans="1:5" x14ac:dyDescent="0.2">
      <c r="A65" s="48">
        <v>4221</v>
      </c>
      <c r="B65" s="49" t="s">
        <v>128</v>
      </c>
      <c r="C65" s="50">
        <v>0</v>
      </c>
      <c r="D65" s="47" t="str">
        <f t="shared" si="8"/>
        <v/>
      </c>
      <c r="E65" s="39"/>
    </row>
    <row r="66" spans="1:5" x14ac:dyDescent="0.2">
      <c r="A66" s="48">
        <v>4223</v>
      </c>
      <c r="B66" s="49" t="s">
        <v>129</v>
      </c>
      <c r="C66" s="50">
        <v>0</v>
      </c>
      <c r="D66" s="47" t="str">
        <f t="shared" si="8"/>
        <v/>
      </c>
      <c r="E66" s="39"/>
    </row>
    <row r="67" spans="1:5" x14ac:dyDescent="0.2">
      <c r="A67" s="48">
        <v>4225</v>
      </c>
      <c r="B67" s="49" t="s">
        <v>130</v>
      </c>
      <c r="C67" s="50">
        <v>0</v>
      </c>
      <c r="D67" s="47" t="str">
        <f t="shared" si="8"/>
        <v/>
      </c>
      <c r="E67" s="39"/>
    </row>
    <row r="68" spans="1:5" x14ac:dyDescent="0.2">
      <c r="A68" s="48">
        <v>4227</v>
      </c>
      <c r="B68" s="49" t="s">
        <v>131</v>
      </c>
      <c r="C68" s="50">
        <v>0</v>
      </c>
      <c r="D68" s="47" t="str">
        <f t="shared" si="8"/>
        <v/>
      </c>
      <c r="E68" s="39"/>
    </row>
    <row r="69" spans="1:5" x14ac:dyDescent="0.2">
      <c r="A69" s="53">
        <v>4300</v>
      </c>
      <c r="B69" s="45" t="s">
        <v>45</v>
      </c>
      <c r="C69" s="46">
        <f>+C70</f>
        <v>791495.35</v>
      </c>
      <c r="D69" s="47"/>
      <c r="E69" s="49"/>
    </row>
    <row r="70" spans="1:5" x14ac:dyDescent="0.2">
      <c r="A70" s="53">
        <v>4310</v>
      </c>
      <c r="B70" s="45" t="s">
        <v>132</v>
      </c>
      <c r="C70" s="46">
        <f>+C71</f>
        <v>791495.35</v>
      </c>
      <c r="D70" s="47">
        <f t="shared" ref="D70:D72" si="9">IFERROR(C70/$C$70,"")</f>
        <v>1</v>
      </c>
      <c r="E70" s="49"/>
    </row>
    <row r="71" spans="1:5" x14ac:dyDescent="0.2">
      <c r="A71" s="54">
        <v>4311</v>
      </c>
      <c r="B71" s="49" t="s">
        <v>133</v>
      </c>
      <c r="C71" s="50">
        <f>+[7]ACT!C18</f>
        <v>791495.35</v>
      </c>
      <c r="D71" s="47">
        <f t="shared" si="9"/>
        <v>1</v>
      </c>
      <c r="E71" s="49"/>
    </row>
    <row r="72" spans="1:5" x14ac:dyDescent="0.2">
      <c r="A72" s="54">
        <v>4319</v>
      </c>
      <c r="B72" s="49" t="s">
        <v>134</v>
      </c>
      <c r="C72" s="50">
        <v>0</v>
      </c>
      <c r="D72" s="47">
        <f t="shared" si="9"/>
        <v>0</v>
      </c>
      <c r="E72" s="49"/>
    </row>
    <row r="73" spans="1:5" x14ac:dyDescent="0.2">
      <c r="A73" s="53">
        <v>4320</v>
      </c>
      <c r="B73" s="45" t="s">
        <v>135</v>
      </c>
      <c r="C73" s="46">
        <v>0</v>
      </c>
      <c r="D73" s="47" t="str">
        <f t="shared" ref="D73:D78" si="10">IFERROR(C73/$C$73,"")</f>
        <v/>
      </c>
      <c r="E73" s="49"/>
    </row>
    <row r="74" spans="1:5" x14ac:dyDescent="0.2">
      <c r="A74" s="54">
        <v>4321</v>
      </c>
      <c r="B74" s="49" t="s">
        <v>136</v>
      </c>
      <c r="C74" s="50">
        <v>0</v>
      </c>
      <c r="D74" s="47" t="str">
        <f t="shared" si="10"/>
        <v/>
      </c>
      <c r="E74" s="49"/>
    </row>
    <row r="75" spans="1:5" x14ac:dyDescent="0.2">
      <c r="A75" s="54">
        <v>4322</v>
      </c>
      <c r="B75" s="49" t="s">
        <v>137</v>
      </c>
      <c r="C75" s="50">
        <v>0</v>
      </c>
      <c r="D75" s="47" t="str">
        <f t="shared" si="10"/>
        <v/>
      </c>
      <c r="E75" s="49"/>
    </row>
    <row r="76" spans="1:5" x14ac:dyDescent="0.2">
      <c r="A76" s="54">
        <v>4323</v>
      </c>
      <c r="B76" s="49" t="s">
        <v>138</v>
      </c>
      <c r="C76" s="50">
        <v>0</v>
      </c>
      <c r="D76" s="47" t="str">
        <f t="shared" si="10"/>
        <v/>
      </c>
      <c r="E76" s="49"/>
    </row>
    <row r="77" spans="1:5" x14ac:dyDescent="0.2">
      <c r="A77" s="54">
        <v>4324</v>
      </c>
      <c r="B77" s="49" t="s">
        <v>139</v>
      </c>
      <c r="C77" s="50">
        <v>0</v>
      </c>
      <c r="D77" s="47" t="str">
        <f t="shared" si="10"/>
        <v/>
      </c>
      <c r="E77" s="49"/>
    </row>
    <row r="78" spans="1:5" x14ac:dyDescent="0.2">
      <c r="A78" s="54">
        <v>4325</v>
      </c>
      <c r="B78" s="49" t="s">
        <v>140</v>
      </c>
      <c r="C78" s="50">
        <v>0</v>
      </c>
      <c r="D78" s="47" t="str">
        <f t="shared" si="10"/>
        <v/>
      </c>
      <c r="E78" s="49"/>
    </row>
    <row r="79" spans="1:5" x14ac:dyDescent="0.2">
      <c r="A79" s="53">
        <v>4330</v>
      </c>
      <c r="B79" s="45" t="s">
        <v>141</v>
      </c>
      <c r="C79" s="46">
        <v>0</v>
      </c>
      <c r="D79" s="47" t="str">
        <f t="shared" ref="D79:D80" si="11">IFERROR(C79/$C$79,"")</f>
        <v/>
      </c>
      <c r="E79" s="49"/>
    </row>
    <row r="80" spans="1:5" x14ac:dyDescent="0.2">
      <c r="A80" s="54">
        <v>4331</v>
      </c>
      <c r="B80" s="49" t="s">
        <v>141</v>
      </c>
      <c r="C80" s="50">
        <v>0</v>
      </c>
      <c r="D80" s="47" t="str">
        <f t="shared" si="11"/>
        <v/>
      </c>
      <c r="E80" s="49"/>
    </row>
    <row r="81" spans="1:5" x14ac:dyDescent="0.2">
      <c r="A81" s="53">
        <v>4340</v>
      </c>
      <c r="B81" s="45" t="s">
        <v>142</v>
      </c>
      <c r="C81" s="46">
        <v>0</v>
      </c>
      <c r="D81" s="47" t="str">
        <f t="shared" ref="D81:D82" si="12">IFERROR(C81/$C$81,"")</f>
        <v/>
      </c>
      <c r="E81" s="49"/>
    </row>
    <row r="82" spans="1:5" x14ac:dyDescent="0.2">
      <c r="A82" s="54">
        <v>4341</v>
      </c>
      <c r="B82" s="49" t="s">
        <v>142</v>
      </c>
      <c r="C82" s="50">
        <v>0</v>
      </c>
      <c r="D82" s="47" t="str">
        <f t="shared" si="12"/>
        <v/>
      </c>
      <c r="E82" s="49"/>
    </row>
    <row r="83" spans="1:5" x14ac:dyDescent="0.2">
      <c r="A83" s="53">
        <v>4390</v>
      </c>
      <c r="B83" s="45" t="s">
        <v>143</v>
      </c>
      <c r="C83" s="46">
        <v>0</v>
      </c>
      <c r="D83" s="47" t="str">
        <f t="shared" ref="D83:D90" si="13">IFERROR(C83/$C$83,"")</f>
        <v/>
      </c>
      <c r="E83" s="49"/>
    </row>
    <row r="84" spans="1:5" x14ac:dyDescent="0.2">
      <c r="A84" s="54">
        <v>4392</v>
      </c>
      <c r="B84" s="49" t="s">
        <v>144</v>
      </c>
      <c r="C84" s="50">
        <v>0</v>
      </c>
      <c r="D84" s="47" t="str">
        <f t="shared" si="13"/>
        <v/>
      </c>
      <c r="E84" s="49"/>
    </row>
    <row r="85" spans="1:5" x14ac:dyDescent="0.2">
      <c r="A85" s="54">
        <v>4393</v>
      </c>
      <c r="B85" s="49" t="s">
        <v>145</v>
      </c>
      <c r="C85" s="50">
        <v>0</v>
      </c>
      <c r="D85" s="47" t="str">
        <f t="shared" si="13"/>
        <v/>
      </c>
      <c r="E85" s="49"/>
    </row>
    <row r="86" spans="1:5" x14ac:dyDescent="0.2">
      <c r="A86" s="54">
        <v>4394</v>
      </c>
      <c r="B86" s="49" t="s">
        <v>146</v>
      </c>
      <c r="C86" s="50">
        <v>0</v>
      </c>
      <c r="D86" s="47" t="str">
        <f t="shared" si="13"/>
        <v/>
      </c>
      <c r="E86" s="49"/>
    </row>
    <row r="87" spans="1:5" x14ac:dyDescent="0.2">
      <c r="A87" s="54">
        <v>4395</v>
      </c>
      <c r="B87" s="49" t="s">
        <v>147</v>
      </c>
      <c r="C87" s="50">
        <v>0</v>
      </c>
      <c r="D87" s="47" t="str">
        <f t="shared" si="13"/>
        <v/>
      </c>
      <c r="E87" s="49"/>
    </row>
    <row r="88" spans="1:5" x14ac:dyDescent="0.2">
      <c r="A88" s="54">
        <v>4396</v>
      </c>
      <c r="B88" s="49" t="s">
        <v>148</v>
      </c>
      <c r="C88" s="50">
        <v>0</v>
      </c>
      <c r="D88" s="47" t="str">
        <f t="shared" si="13"/>
        <v/>
      </c>
      <c r="E88" s="49"/>
    </row>
    <row r="89" spans="1:5" x14ac:dyDescent="0.2">
      <c r="A89" s="54">
        <v>4397</v>
      </c>
      <c r="B89" s="49" t="s">
        <v>149</v>
      </c>
      <c r="C89" s="50">
        <v>0</v>
      </c>
      <c r="D89" s="47" t="str">
        <f t="shared" si="13"/>
        <v/>
      </c>
      <c r="E89" s="49"/>
    </row>
    <row r="90" spans="1:5" x14ac:dyDescent="0.2">
      <c r="A90" s="54">
        <v>4399</v>
      </c>
      <c r="B90" s="49" t="s">
        <v>143</v>
      </c>
      <c r="C90" s="50">
        <v>0</v>
      </c>
      <c r="D90" s="47" t="str">
        <f t="shared" si="13"/>
        <v/>
      </c>
      <c r="E90" s="49"/>
    </row>
    <row r="91" spans="1:5" x14ac:dyDescent="0.2">
      <c r="A91" s="39"/>
      <c r="B91" s="39"/>
      <c r="C91" s="39"/>
      <c r="D91" s="40"/>
      <c r="E91" s="39"/>
    </row>
    <row r="92" spans="1:5" x14ac:dyDescent="0.2">
      <c r="A92" s="37" t="s">
        <v>150</v>
      </c>
      <c r="B92" s="37"/>
      <c r="C92" s="37"/>
      <c r="D92" s="38"/>
      <c r="E92" s="37"/>
    </row>
    <row r="93" spans="1:5" x14ac:dyDescent="0.2">
      <c r="A93" s="41" t="s">
        <v>69</v>
      </c>
      <c r="B93" s="41" t="s">
        <v>70</v>
      </c>
      <c r="C93" s="42" t="s">
        <v>71</v>
      </c>
      <c r="D93" s="43" t="s">
        <v>72</v>
      </c>
      <c r="E93" s="42" t="s">
        <v>73</v>
      </c>
    </row>
    <row r="94" spans="1:5" x14ac:dyDescent="0.2">
      <c r="A94" s="53">
        <v>5000</v>
      </c>
      <c r="B94" s="45" t="s">
        <v>47</v>
      </c>
      <c r="C94" s="46">
        <f>+C95+C123+C156+C166+C181+C210</f>
        <v>14307726.74</v>
      </c>
      <c r="D94" s="47"/>
      <c r="E94" s="49"/>
    </row>
    <row r="95" spans="1:5" x14ac:dyDescent="0.2">
      <c r="A95" s="53">
        <v>5100</v>
      </c>
      <c r="B95" s="45" t="s">
        <v>151</v>
      </c>
      <c r="C95" s="46">
        <f>+C96+C103+C113</f>
        <v>14307726.74</v>
      </c>
      <c r="D95" s="47"/>
      <c r="E95" s="49"/>
    </row>
    <row r="96" spans="1:5" x14ac:dyDescent="0.2">
      <c r="A96" s="53">
        <v>5110</v>
      </c>
      <c r="B96" s="45" t="s">
        <v>152</v>
      </c>
      <c r="C96" s="46">
        <f>SUM(C97:C102)</f>
        <v>6399788.3999999994</v>
      </c>
      <c r="D96" s="47">
        <f t="shared" ref="D96:D102" si="14">IFERROR(C96/$C$96,"")</f>
        <v>1</v>
      </c>
      <c r="E96" s="49"/>
    </row>
    <row r="97" spans="1:5" x14ac:dyDescent="0.2">
      <c r="A97" s="54">
        <v>5111</v>
      </c>
      <c r="B97" s="49" t="s">
        <v>153</v>
      </c>
      <c r="C97" s="50">
        <v>0</v>
      </c>
      <c r="D97" s="47">
        <f t="shared" si="14"/>
        <v>0</v>
      </c>
      <c r="E97" s="49"/>
    </row>
    <row r="98" spans="1:5" x14ac:dyDescent="0.2">
      <c r="A98" s="54">
        <v>5112</v>
      </c>
      <c r="B98" s="49" t="s">
        <v>154</v>
      </c>
      <c r="C98" s="50">
        <v>5489954.0999999996</v>
      </c>
      <c r="D98" s="47">
        <f t="shared" si="14"/>
        <v>0.85783369025138401</v>
      </c>
      <c r="E98" s="49"/>
    </row>
    <row r="99" spans="1:5" x14ac:dyDescent="0.2">
      <c r="A99" s="54">
        <v>5113</v>
      </c>
      <c r="B99" s="49" t="s">
        <v>155</v>
      </c>
      <c r="C99" s="50"/>
      <c r="D99" s="47">
        <f t="shared" si="14"/>
        <v>0</v>
      </c>
      <c r="E99" s="49"/>
    </row>
    <row r="100" spans="1:5" x14ac:dyDescent="0.2">
      <c r="A100" s="54">
        <v>5114</v>
      </c>
      <c r="B100" s="49" t="s">
        <v>156</v>
      </c>
      <c r="C100" s="50">
        <v>0</v>
      </c>
      <c r="D100" s="47">
        <f t="shared" si="14"/>
        <v>0</v>
      </c>
      <c r="E100" s="49"/>
    </row>
    <row r="101" spans="1:5" x14ac:dyDescent="0.2">
      <c r="A101" s="54">
        <v>5115</v>
      </c>
      <c r="B101" s="49" t="s">
        <v>157</v>
      </c>
      <c r="C101" s="50">
        <v>909834.3</v>
      </c>
      <c r="D101" s="47">
        <f t="shared" si="14"/>
        <v>0.14216630974861608</v>
      </c>
      <c r="E101" s="49"/>
    </row>
    <row r="102" spans="1:5" x14ac:dyDescent="0.2">
      <c r="A102" s="54">
        <v>5116</v>
      </c>
      <c r="B102" s="49" t="s">
        <v>158</v>
      </c>
      <c r="C102" s="50">
        <v>0</v>
      </c>
      <c r="D102" s="47">
        <f t="shared" si="14"/>
        <v>0</v>
      </c>
      <c r="E102" s="49"/>
    </row>
    <row r="103" spans="1:5" x14ac:dyDescent="0.2">
      <c r="A103" s="53">
        <v>5120</v>
      </c>
      <c r="B103" s="45" t="s">
        <v>159</v>
      </c>
      <c r="C103" s="46">
        <f>SUM(C104:C112)</f>
        <v>156542.78999999998</v>
      </c>
      <c r="D103" s="47">
        <f t="shared" ref="D103:D112" si="15">IFERROR(C103/$C$103,"")</f>
        <v>1</v>
      </c>
      <c r="E103" s="49"/>
    </row>
    <row r="104" spans="1:5" x14ac:dyDescent="0.2">
      <c r="A104" s="54">
        <v>5121</v>
      </c>
      <c r="B104" s="49" t="s">
        <v>160</v>
      </c>
      <c r="C104" s="50">
        <v>72491.48</v>
      </c>
      <c r="D104" s="47">
        <f t="shared" si="15"/>
        <v>0.46307773101527067</v>
      </c>
      <c r="E104" s="49"/>
    </row>
    <row r="105" spans="1:5" x14ac:dyDescent="0.2">
      <c r="A105" s="54">
        <v>5122</v>
      </c>
      <c r="B105" s="49" t="s">
        <v>161</v>
      </c>
      <c r="C105" s="50">
        <v>0</v>
      </c>
      <c r="D105" s="47">
        <f t="shared" si="15"/>
        <v>0</v>
      </c>
      <c r="E105" s="49"/>
    </row>
    <row r="106" spans="1:5" x14ac:dyDescent="0.2">
      <c r="A106" s="54">
        <v>5123</v>
      </c>
      <c r="B106" s="49" t="s">
        <v>162</v>
      </c>
      <c r="C106" s="50">
        <v>0</v>
      </c>
      <c r="D106" s="47">
        <f t="shared" si="15"/>
        <v>0</v>
      </c>
      <c r="E106" s="49"/>
    </row>
    <row r="107" spans="1:5" x14ac:dyDescent="0.2">
      <c r="A107" s="54">
        <v>5124</v>
      </c>
      <c r="B107" s="49" t="s">
        <v>163</v>
      </c>
      <c r="C107" s="50">
        <v>0</v>
      </c>
      <c r="D107" s="47">
        <f t="shared" si="15"/>
        <v>0</v>
      </c>
      <c r="E107" s="49"/>
    </row>
    <row r="108" spans="1:5" x14ac:dyDescent="0.2">
      <c r="A108" s="54">
        <v>5125</v>
      </c>
      <c r="B108" s="49" t="s">
        <v>164</v>
      </c>
      <c r="C108" s="50">
        <v>0</v>
      </c>
      <c r="D108" s="47">
        <f t="shared" si="15"/>
        <v>0</v>
      </c>
      <c r="E108" s="49"/>
    </row>
    <row r="109" spans="1:5" x14ac:dyDescent="0.2">
      <c r="A109" s="54">
        <v>5126</v>
      </c>
      <c r="B109" s="49" t="s">
        <v>165</v>
      </c>
      <c r="C109" s="50">
        <v>68066.52</v>
      </c>
      <c r="D109" s="47">
        <f t="shared" si="15"/>
        <v>0.43481095488332622</v>
      </c>
      <c r="E109" s="49"/>
    </row>
    <row r="110" spans="1:5" x14ac:dyDescent="0.2">
      <c r="A110" s="54">
        <v>5127</v>
      </c>
      <c r="B110" s="49" t="s">
        <v>166</v>
      </c>
      <c r="C110" s="50">
        <v>12668.96</v>
      </c>
      <c r="D110" s="47">
        <f t="shared" si="15"/>
        <v>8.0929693408428455E-2</v>
      </c>
      <c r="E110" s="49"/>
    </row>
    <row r="111" spans="1:5" x14ac:dyDescent="0.2">
      <c r="A111" s="54">
        <v>5128</v>
      </c>
      <c r="B111" s="49" t="s">
        <v>167</v>
      </c>
      <c r="C111" s="50">
        <v>0</v>
      </c>
      <c r="D111" s="47">
        <f t="shared" si="15"/>
        <v>0</v>
      </c>
      <c r="E111" s="49"/>
    </row>
    <row r="112" spans="1:5" x14ac:dyDescent="0.2">
      <c r="A112" s="54">
        <v>5129</v>
      </c>
      <c r="B112" s="49" t="s">
        <v>168</v>
      </c>
      <c r="C112" s="50">
        <v>3315.83</v>
      </c>
      <c r="D112" s="47">
        <f t="shared" si="15"/>
        <v>2.1181620692974749E-2</v>
      </c>
      <c r="E112" s="49"/>
    </row>
    <row r="113" spans="1:7" x14ac:dyDescent="0.2">
      <c r="A113" s="53">
        <v>5130</v>
      </c>
      <c r="B113" s="45" t="s">
        <v>169</v>
      </c>
      <c r="C113" s="46">
        <f>SUM(C114:C122)</f>
        <v>7751395.5500000007</v>
      </c>
      <c r="D113" s="47">
        <f t="shared" ref="D113:D122" si="16">IFERROR(C113/$C$113,"")</f>
        <v>1</v>
      </c>
      <c r="E113" s="49"/>
    </row>
    <row r="114" spans="1:7" x14ac:dyDescent="0.2">
      <c r="A114" s="54">
        <v>5131</v>
      </c>
      <c r="B114" s="49" t="s">
        <v>170</v>
      </c>
      <c r="C114" s="50">
        <v>1242890.8999999999</v>
      </c>
      <c r="D114" s="47">
        <f t="shared" si="16"/>
        <v>0.16034414602929142</v>
      </c>
      <c r="E114" s="49"/>
    </row>
    <row r="115" spans="1:7" x14ac:dyDescent="0.2">
      <c r="A115" s="54">
        <v>5132</v>
      </c>
      <c r="B115" s="49" t="s">
        <v>171</v>
      </c>
      <c r="C115" s="50">
        <v>3364</v>
      </c>
      <c r="D115" s="47">
        <f t="shared" si="16"/>
        <v>4.3398636778379856E-4</v>
      </c>
      <c r="E115" s="49"/>
    </row>
    <row r="116" spans="1:7" x14ac:dyDescent="0.2">
      <c r="A116" s="54">
        <v>5133</v>
      </c>
      <c r="B116" s="49" t="s">
        <v>172</v>
      </c>
      <c r="C116" s="50">
        <v>4027882.1</v>
      </c>
      <c r="D116" s="47">
        <f t="shared" si="16"/>
        <v>0.51963315173614122</v>
      </c>
      <c r="E116" s="49"/>
    </row>
    <row r="117" spans="1:7" x14ac:dyDescent="0.2">
      <c r="A117" s="54">
        <v>5134</v>
      </c>
      <c r="B117" s="49" t="s">
        <v>173</v>
      </c>
      <c r="C117" s="50">
        <v>14320.41</v>
      </c>
      <c r="D117" s="47">
        <f t="shared" si="16"/>
        <v>1.8474621644098653E-3</v>
      </c>
      <c r="E117" s="49"/>
    </row>
    <row r="118" spans="1:7" x14ac:dyDescent="0.2">
      <c r="A118" s="54">
        <v>5135</v>
      </c>
      <c r="B118" s="49" t="s">
        <v>174</v>
      </c>
      <c r="C118" s="50">
        <v>2234564</v>
      </c>
      <c r="D118" s="47">
        <f t="shared" si="16"/>
        <v>0.28827892804412486</v>
      </c>
      <c r="E118" s="49"/>
    </row>
    <row r="119" spans="1:7" x14ac:dyDescent="0.2">
      <c r="A119" s="54">
        <v>5136</v>
      </c>
      <c r="B119" s="49" t="s">
        <v>175</v>
      </c>
      <c r="C119" s="50">
        <v>0</v>
      </c>
      <c r="D119" s="47">
        <f t="shared" si="16"/>
        <v>0</v>
      </c>
      <c r="E119" s="49"/>
    </row>
    <row r="120" spans="1:7" x14ac:dyDescent="0.2">
      <c r="A120" s="54">
        <v>5137</v>
      </c>
      <c r="B120" s="49" t="s">
        <v>176</v>
      </c>
      <c r="C120" s="50">
        <v>0</v>
      </c>
      <c r="D120" s="47">
        <f t="shared" si="16"/>
        <v>0</v>
      </c>
      <c r="E120" s="49"/>
    </row>
    <row r="121" spans="1:7" x14ac:dyDescent="0.2">
      <c r="A121" s="54">
        <v>5138</v>
      </c>
      <c r="B121" s="49" t="s">
        <v>177</v>
      </c>
      <c r="C121" s="50">
        <v>58047.98</v>
      </c>
      <c r="D121" s="47">
        <f t="shared" si="16"/>
        <v>7.4887134356083785E-3</v>
      </c>
      <c r="E121" s="49"/>
    </row>
    <row r="122" spans="1:7" x14ac:dyDescent="0.2">
      <c r="A122" s="54">
        <v>5139</v>
      </c>
      <c r="B122" s="49" t="s">
        <v>178</v>
      </c>
      <c r="C122" s="50">
        <v>170326.16</v>
      </c>
      <c r="D122" s="47">
        <f t="shared" si="16"/>
        <v>2.1973612222640347E-2</v>
      </c>
      <c r="E122" s="49"/>
    </row>
    <row r="123" spans="1:7" x14ac:dyDescent="0.2">
      <c r="A123" s="53">
        <v>5200</v>
      </c>
      <c r="B123" s="45" t="s">
        <v>179</v>
      </c>
      <c r="C123" s="46">
        <v>0</v>
      </c>
      <c r="D123" s="47"/>
      <c r="E123" s="49"/>
    </row>
    <row r="124" spans="1:7" x14ac:dyDescent="0.2">
      <c r="A124" s="53">
        <v>5210</v>
      </c>
      <c r="B124" s="45" t="s">
        <v>180</v>
      </c>
      <c r="C124" s="46">
        <v>0</v>
      </c>
      <c r="D124" s="47" t="str">
        <f>IFERROR(C124/$C$124,"")</f>
        <v/>
      </c>
      <c r="E124" s="49"/>
    </row>
    <row r="125" spans="1:7" x14ac:dyDescent="0.2">
      <c r="A125" s="54">
        <v>5211</v>
      </c>
      <c r="B125" s="49" t="s">
        <v>181</v>
      </c>
      <c r="C125" s="50">
        <v>0</v>
      </c>
      <c r="D125" s="47" t="str">
        <f>IFERROR(C125/$C$124,"")</f>
        <v/>
      </c>
      <c r="E125" s="49"/>
    </row>
    <row r="126" spans="1:7" x14ac:dyDescent="0.2">
      <c r="A126" s="54">
        <v>5212</v>
      </c>
      <c r="B126" s="49" t="s">
        <v>182</v>
      </c>
      <c r="C126" s="50">
        <v>0</v>
      </c>
      <c r="D126" s="47" t="str">
        <f>IFERROR(C126/$C$124,"")</f>
        <v/>
      </c>
      <c r="E126" s="49"/>
    </row>
    <row r="127" spans="1:7" x14ac:dyDescent="0.2">
      <c r="A127" s="53">
        <v>5220</v>
      </c>
      <c r="B127" s="45" t="s">
        <v>183</v>
      </c>
      <c r="C127" s="46">
        <v>0</v>
      </c>
      <c r="D127" s="47" t="str">
        <f t="shared" ref="D127:D129" si="17">IFERROR(C127/$C$127,"")</f>
        <v/>
      </c>
      <c r="E127" s="49"/>
    </row>
    <row r="128" spans="1:7" x14ac:dyDescent="0.2">
      <c r="A128" s="54">
        <v>5221</v>
      </c>
      <c r="B128" s="49" t="s">
        <v>184</v>
      </c>
      <c r="C128" s="50">
        <v>0</v>
      </c>
      <c r="D128" s="47" t="str">
        <f t="shared" si="17"/>
        <v/>
      </c>
      <c r="E128" s="49"/>
      <c r="G128" s="55"/>
    </row>
    <row r="129" spans="1:6" x14ac:dyDescent="0.2">
      <c r="A129" s="54">
        <v>5222</v>
      </c>
      <c r="B129" s="49" t="s">
        <v>185</v>
      </c>
      <c r="C129" s="50">
        <v>0</v>
      </c>
      <c r="D129" s="47" t="str">
        <f t="shared" si="17"/>
        <v/>
      </c>
      <c r="E129" s="49"/>
    </row>
    <row r="130" spans="1:6" x14ac:dyDescent="0.2">
      <c r="A130" s="53">
        <v>5230</v>
      </c>
      <c r="B130" s="45" t="s">
        <v>129</v>
      </c>
      <c r="C130" s="46">
        <v>0</v>
      </c>
      <c r="D130" s="47" t="str">
        <f t="shared" ref="D130:D132" si="18">IFERROR(C130/$C$130,"")</f>
        <v/>
      </c>
      <c r="E130" s="49"/>
    </row>
    <row r="131" spans="1:6" x14ac:dyDescent="0.2">
      <c r="A131" s="54">
        <v>5231</v>
      </c>
      <c r="B131" s="49" t="s">
        <v>186</v>
      </c>
      <c r="C131" s="50">
        <v>0</v>
      </c>
      <c r="D131" s="47" t="str">
        <f t="shared" si="18"/>
        <v/>
      </c>
      <c r="E131" s="49"/>
      <c r="F131" s="55"/>
    </row>
    <row r="132" spans="1:6" x14ac:dyDescent="0.2">
      <c r="A132" s="54">
        <v>5232</v>
      </c>
      <c r="B132" s="49" t="s">
        <v>187</v>
      </c>
      <c r="C132" s="50">
        <v>0</v>
      </c>
      <c r="D132" s="47" t="str">
        <f t="shared" si="18"/>
        <v/>
      </c>
      <c r="E132" s="49"/>
    </row>
    <row r="133" spans="1:6" x14ac:dyDescent="0.2">
      <c r="A133" s="53">
        <v>5240</v>
      </c>
      <c r="B133" s="45" t="s">
        <v>188</v>
      </c>
      <c r="C133" s="46">
        <v>0</v>
      </c>
      <c r="D133" s="47" t="str">
        <f t="shared" ref="D133:D137" si="19">IFERROR(C133/$C$133,"")</f>
        <v/>
      </c>
      <c r="E133" s="49"/>
    </row>
    <row r="134" spans="1:6" x14ac:dyDescent="0.2">
      <c r="A134" s="54">
        <v>5241</v>
      </c>
      <c r="B134" s="49" t="s">
        <v>189</v>
      </c>
      <c r="C134" s="50">
        <v>0</v>
      </c>
      <c r="D134" s="47" t="str">
        <f t="shared" si="19"/>
        <v/>
      </c>
      <c r="E134" s="49"/>
    </row>
    <row r="135" spans="1:6" x14ac:dyDescent="0.2">
      <c r="A135" s="54">
        <v>5242</v>
      </c>
      <c r="B135" s="49" t="s">
        <v>190</v>
      </c>
      <c r="C135" s="50">
        <v>0</v>
      </c>
      <c r="D135" s="47" t="str">
        <f t="shared" si="19"/>
        <v/>
      </c>
      <c r="E135" s="49"/>
    </row>
    <row r="136" spans="1:6" x14ac:dyDescent="0.2">
      <c r="A136" s="54">
        <v>5243</v>
      </c>
      <c r="B136" s="49" t="s">
        <v>191</v>
      </c>
      <c r="C136" s="50">
        <v>0</v>
      </c>
      <c r="D136" s="47" t="str">
        <f t="shared" si="19"/>
        <v/>
      </c>
      <c r="E136" s="49"/>
    </row>
    <row r="137" spans="1:6" x14ac:dyDescent="0.2">
      <c r="A137" s="54">
        <v>5244</v>
      </c>
      <c r="B137" s="49" t="s">
        <v>192</v>
      </c>
      <c r="C137" s="50">
        <v>0</v>
      </c>
      <c r="D137" s="47" t="str">
        <f t="shared" si="19"/>
        <v/>
      </c>
      <c r="E137" s="49"/>
    </row>
    <row r="138" spans="1:6" x14ac:dyDescent="0.2">
      <c r="A138" s="53">
        <v>5250</v>
      </c>
      <c r="B138" s="45" t="s">
        <v>130</v>
      </c>
      <c r="C138" s="46">
        <v>0</v>
      </c>
      <c r="D138" s="47" t="str">
        <f t="shared" ref="D138:D141" si="20">IFERROR(C138/$C$138,"")</f>
        <v/>
      </c>
      <c r="E138" s="49"/>
    </row>
    <row r="139" spans="1:6" x14ac:dyDescent="0.2">
      <c r="A139" s="54">
        <v>5251</v>
      </c>
      <c r="B139" s="49" t="s">
        <v>193</v>
      </c>
      <c r="C139" s="50">
        <v>0</v>
      </c>
      <c r="D139" s="47" t="str">
        <f t="shared" si="20"/>
        <v/>
      </c>
      <c r="E139" s="49"/>
    </row>
    <row r="140" spans="1:6" x14ac:dyDescent="0.2">
      <c r="A140" s="54">
        <v>5252</v>
      </c>
      <c r="B140" s="49" t="s">
        <v>194</v>
      </c>
      <c r="C140" s="50">
        <v>0</v>
      </c>
      <c r="D140" s="47" t="str">
        <f t="shared" si="20"/>
        <v/>
      </c>
      <c r="E140" s="49"/>
    </row>
    <row r="141" spans="1:6" x14ac:dyDescent="0.2">
      <c r="A141" s="54">
        <v>5259</v>
      </c>
      <c r="B141" s="49" t="s">
        <v>195</v>
      </c>
      <c r="C141" s="50">
        <v>0</v>
      </c>
      <c r="D141" s="47" t="str">
        <f t="shared" si="20"/>
        <v/>
      </c>
      <c r="E141" s="49"/>
    </row>
    <row r="142" spans="1:6" x14ac:dyDescent="0.2">
      <c r="A142" s="53">
        <v>5260</v>
      </c>
      <c r="B142" s="45" t="s">
        <v>196</v>
      </c>
      <c r="C142" s="46">
        <v>0</v>
      </c>
      <c r="D142" s="47" t="str">
        <f t="shared" ref="D142:D144" si="21">IFERROR(C142/$C$142,"")</f>
        <v/>
      </c>
      <c r="E142" s="49"/>
    </row>
    <row r="143" spans="1:6" x14ac:dyDescent="0.2">
      <c r="A143" s="54">
        <v>5261</v>
      </c>
      <c r="B143" s="49" t="s">
        <v>197</v>
      </c>
      <c r="C143" s="50">
        <v>0</v>
      </c>
      <c r="D143" s="47" t="str">
        <f t="shared" si="21"/>
        <v/>
      </c>
      <c r="E143" s="49"/>
    </row>
    <row r="144" spans="1:6" x14ac:dyDescent="0.2">
      <c r="A144" s="54">
        <v>5262</v>
      </c>
      <c r="B144" s="49" t="s">
        <v>198</v>
      </c>
      <c r="C144" s="50">
        <v>0</v>
      </c>
      <c r="D144" s="47" t="str">
        <f t="shared" si="21"/>
        <v/>
      </c>
      <c r="E144" s="49"/>
    </row>
    <row r="145" spans="1:5" x14ac:dyDescent="0.2">
      <c r="A145" s="53">
        <v>5270</v>
      </c>
      <c r="B145" s="45" t="s">
        <v>199</v>
      </c>
      <c r="C145" s="46">
        <v>0</v>
      </c>
      <c r="D145" s="47" t="str">
        <f t="shared" ref="D145:D146" si="22">IFERROR(C145/$C$145,"")</f>
        <v/>
      </c>
      <c r="E145" s="49"/>
    </row>
    <row r="146" spans="1:5" x14ac:dyDescent="0.2">
      <c r="A146" s="54">
        <v>5271</v>
      </c>
      <c r="B146" s="49" t="s">
        <v>200</v>
      </c>
      <c r="C146" s="50">
        <v>0</v>
      </c>
      <c r="D146" s="47" t="str">
        <f t="shared" si="22"/>
        <v/>
      </c>
      <c r="E146" s="49"/>
    </row>
    <row r="147" spans="1:5" x14ac:dyDescent="0.2">
      <c r="A147" s="53">
        <v>5280</v>
      </c>
      <c r="B147" s="45" t="s">
        <v>201</v>
      </c>
      <c r="C147" s="46">
        <v>0</v>
      </c>
      <c r="D147" s="47" t="str">
        <f t="shared" ref="D147:D152" si="23">IFERROR(C147/$C$147,"")</f>
        <v/>
      </c>
      <c r="E147" s="49"/>
    </row>
    <row r="148" spans="1:5" x14ac:dyDescent="0.2">
      <c r="A148" s="54">
        <v>5281</v>
      </c>
      <c r="B148" s="49" t="s">
        <v>202</v>
      </c>
      <c r="C148" s="50">
        <v>0</v>
      </c>
      <c r="D148" s="47" t="str">
        <f t="shared" si="23"/>
        <v/>
      </c>
      <c r="E148" s="49"/>
    </row>
    <row r="149" spans="1:5" x14ac:dyDescent="0.2">
      <c r="A149" s="54">
        <v>5282</v>
      </c>
      <c r="B149" s="49" t="s">
        <v>203</v>
      </c>
      <c r="C149" s="50">
        <v>0</v>
      </c>
      <c r="D149" s="47" t="str">
        <f t="shared" si="23"/>
        <v/>
      </c>
      <c r="E149" s="49"/>
    </row>
    <row r="150" spans="1:5" x14ac:dyDescent="0.2">
      <c r="A150" s="54">
        <v>5283</v>
      </c>
      <c r="B150" s="49" t="s">
        <v>204</v>
      </c>
      <c r="C150" s="50">
        <v>0</v>
      </c>
      <c r="D150" s="47" t="str">
        <f t="shared" si="23"/>
        <v/>
      </c>
      <c r="E150" s="49"/>
    </row>
    <row r="151" spans="1:5" x14ac:dyDescent="0.2">
      <c r="A151" s="54">
        <v>5284</v>
      </c>
      <c r="B151" s="49" t="s">
        <v>205</v>
      </c>
      <c r="C151" s="50">
        <v>0</v>
      </c>
      <c r="D151" s="47" t="str">
        <f t="shared" si="23"/>
        <v/>
      </c>
      <c r="E151" s="49"/>
    </row>
    <row r="152" spans="1:5" x14ac:dyDescent="0.2">
      <c r="A152" s="54">
        <v>5285</v>
      </c>
      <c r="B152" s="49" t="s">
        <v>206</v>
      </c>
      <c r="C152" s="50">
        <v>0</v>
      </c>
      <c r="D152" s="47" t="str">
        <f t="shared" si="23"/>
        <v/>
      </c>
      <c r="E152" s="49"/>
    </row>
    <row r="153" spans="1:5" x14ac:dyDescent="0.2">
      <c r="A153" s="53">
        <v>5290</v>
      </c>
      <c r="B153" s="45" t="s">
        <v>207</v>
      </c>
      <c r="C153" s="46">
        <v>0</v>
      </c>
      <c r="D153" s="47" t="str">
        <f t="shared" ref="D153:D155" si="24">IFERROR(C153/$C$153,"")</f>
        <v/>
      </c>
      <c r="E153" s="49"/>
    </row>
    <row r="154" spans="1:5" x14ac:dyDescent="0.2">
      <c r="A154" s="54">
        <v>5291</v>
      </c>
      <c r="B154" s="49" t="s">
        <v>208</v>
      </c>
      <c r="C154" s="50">
        <v>0</v>
      </c>
      <c r="D154" s="47" t="str">
        <f t="shared" si="24"/>
        <v/>
      </c>
      <c r="E154" s="49"/>
    </row>
    <row r="155" spans="1:5" x14ac:dyDescent="0.2">
      <c r="A155" s="54">
        <v>5292</v>
      </c>
      <c r="B155" s="49" t="s">
        <v>209</v>
      </c>
      <c r="C155" s="50">
        <v>0</v>
      </c>
      <c r="D155" s="47" t="str">
        <f t="shared" si="24"/>
        <v/>
      </c>
      <c r="E155" s="49"/>
    </row>
    <row r="156" spans="1:5" x14ac:dyDescent="0.2">
      <c r="A156" s="53">
        <v>5300</v>
      </c>
      <c r="B156" s="45" t="s">
        <v>210</v>
      </c>
      <c r="C156" s="46">
        <v>0</v>
      </c>
      <c r="D156" s="47"/>
      <c r="E156" s="49"/>
    </row>
    <row r="157" spans="1:5" x14ac:dyDescent="0.2">
      <c r="A157" s="53">
        <v>5310</v>
      </c>
      <c r="B157" s="45" t="s">
        <v>122</v>
      </c>
      <c r="C157" s="46">
        <v>0</v>
      </c>
      <c r="D157" s="47" t="str">
        <f t="shared" ref="D157:D159" si="25">IFERROR(C157/$C$157,"")</f>
        <v/>
      </c>
      <c r="E157" s="49"/>
    </row>
    <row r="158" spans="1:5" x14ac:dyDescent="0.2">
      <c r="A158" s="54">
        <v>5311</v>
      </c>
      <c r="B158" s="49" t="s">
        <v>211</v>
      </c>
      <c r="C158" s="50">
        <v>0</v>
      </c>
      <c r="D158" s="47" t="str">
        <f t="shared" si="25"/>
        <v/>
      </c>
      <c r="E158" s="49"/>
    </row>
    <row r="159" spans="1:5" x14ac:dyDescent="0.2">
      <c r="A159" s="54">
        <v>5312</v>
      </c>
      <c r="B159" s="49" t="s">
        <v>212</v>
      </c>
      <c r="C159" s="50">
        <v>0</v>
      </c>
      <c r="D159" s="47" t="str">
        <f t="shared" si="25"/>
        <v/>
      </c>
      <c r="E159" s="49"/>
    </row>
    <row r="160" spans="1:5" x14ac:dyDescent="0.2">
      <c r="A160" s="53">
        <v>5320</v>
      </c>
      <c r="B160" s="45" t="s">
        <v>123</v>
      </c>
      <c r="C160" s="46">
        <v>0</v>
      </c>
      <c r="D160" s="47" t="str">
        <f t="shared" ref="D160:D162" si="26">IFERROR(C160/$C$160,"")</f>
        <v/>
      </c>
      <c r="E160" s="49"/>
    </row>
    <row r="161" spans="1:5" x14ac:dyDescent="0.2">
      <c r="A161" s="54">
        <v>5321</v>
      </c>
      <c r="B161" s="49" t="s">
        <v>213</v>
      </c>
      <c r="C161" s="50">
        <v>0</v>
      </c>
      <c r="D161" s="47" t="str">
        <f t="shared" si="26"/>
        <v/>
      </c>
      <c r="E161" s="49"/>
    </row>
    <row r="162" spans="1:5" x14ac:dyDescent="0.2">
      <c r="A162" s="54">
        <v>5322</v>
      </c>
      <c r="B162" s="49" t="s">
        <v>214</v>
      </c>
      <c r="C162" s="50">
        <v>0</v>
      </c>
      <c r="D162" s="47" t="str">
        <f t="shared" si="26"/>
        <v/>
      </c>
      <c r="E162" s="49"/>
    </row>
    <row r="163" spans="1:5" x14ac:dyDescent="0.2">
      <c r="A163" s="53">
        <v>5330</v>
      </c>
      <c r="B163" s="45" t="s">
        <v>124</v>
      </c>
      <c r="C163" s="46">
        <v>0</v>
      </c>
      <c r="D163" s="47" t="str">
        <f t="shared" ref="D163:D165" si="27">IFERROR(C163/$C$163,"")</f>
        <v/>
      </c>
      <c r="E163" s="49"/>
    </row>
    <row r="164" spans="1:5" x14ac:dyDescent="0.2">
      <c r="A164" s="54">
        <v>5331</v>
      </c>
      <c r="B164" s="49" t="s">
        <v>215</v>
      </c>
      <c r="C164" s="50">
        <v>0</v>
      </c>
      <c r="D164" s="47" t="str">
        <f t="shared" si="27"/>
        <v/>
      </c>
      <c r="E164" s="49"/>
    </row>
    <row r="165" spans="1:5" x14ac:dyDescent="0.2">
      <c r="A165" s="54">
        <v>5332</v>
      </c>
      <c r="B165" s="49" t="s">
        <v>216</v>
      </c>
      <c r="C165" s="50">
        <v>0</v>
      </c>
      <c r="D165" s="47" t="str">
        <f t="shared" si="27"/>
        <v/>
      </c>
      <c r="E165" s="49"/>
    </row>
    <row r="166" spans="1:5" x14ac:dyDescent="0.2">
      <c r="A166" s="53">
        <v>5400</v>
      </c>
      <c r="B166" s="45" t="s">
        <v>217</v>
      </c>
      <c r="C166" s="46">
        <v>0</v>
      </c>
      <c r="D166" s="47"/>
      <c r="E166" s="49"/>
    </row>
    <row r="167" spans="1:5" x14ac:dyDescent="0.2">
      <c r="A167" s="53">
        <v>5410</v>
      </c>
      <c r="B167" s="45" t="s">
        <v>218</v>
      </c>
      <c r="C167" s="46">
        <v>0</v>
      </c>
      <c r="D167" s="47" t="str">
        <f t="shared" ref="D167:D169" si="28">IFERROR(C167/$C$167,"")</f>
        <v/>
      </c>
      <c r="E167" s="49"/>
    </row>
    <row r="168" spans="1:5" x14ac:dyDescent="0.2">
      <c r="A168" s="54">
        <v>5411</v>
      </c>
      <c r="B168" s="49" t="s">
        <v>219</v>
      </c>
      <c r="C168" s="50">
        <v>0</v>
      </c>
      <c r="D168" s="47" t="str">
        <f t="shared" si="28"/>
        <v/>
      </c>
      <c r="E168" s="49"/>
    </row>
    <row r="169" spans="1:5" x14ac:dyDescent="0.2">
      <c r="A169" s="54">
        <v>5412</v>
      </c>
      <c r="B169" s="49" t="s">
        <v>220</v>
      </c>
      <c r="C169" s="50">
        <v>0</v>
      </c>
      <c r="D169" s="47" t="str">
        <f t="shared" si="28"/>
        <v/>
      </c>
      <c r="E169" s="49"/>
    </row>
    <row r="170" spans="1:5" x14ac:dyDescent="0.2">
      <c r="A170" s="53">
        <v>5420</v>
      </c>
      <c r="B170" s="45" t="s">
        <v>221</v>
      </c>
      <c r="C170" s="46">
        <v>0</v>
      </c>
      <c r="D170" s="47" t="str">
        <f t="shared" ref="D170:D172" si="29">IFERROR(C170/$C$170,"")</f>
        <v/>
      </c>
      <c r="E170" s="49"/>
    </row>
    <row r="171" spans="1:5" x14ac:dyDescent="0.2">
      <c r="A171" s="54">
        <v>5421</v>
      </c>
      <c r="B171" s="49" t="s">
        <v>222</v>
      </c>
      <c r="C171" s="50">
        <v>0</v>
      </c>
      <c r="D171" s="47" t="str">
        <f t="shared" si="29"/>
        <v/>
      </c>
      <c r="E171" s="49"/>
    </row>
    <row r="172" spans="1:5" x14ac:dyDescent="0.2">
      <c r="A172" s="54">
        <v>5422</v>
      </c>
      <c r="B172" s="49" t="s">
        <v>223</v>
      </c>
      <c r="C172" s="50">
        <v>0</v>
      </c>
      <c r="D172" s="47" t="str">
        <f t="shared" si="29"/>
        <v/>
      </c>
      <c r="E172" s="49"/>
    </row>
    <row r="173" spans="1:5" x14ac:dyDescent="0.2">
      <c r="A173" s="53">
        <v>5430</v>
      </c>
      <c r="B173" s="45" t="s">
        <v>224</v>
      </c>
      <c r="C173" s="46">
        <v>0</v>
      </c>
      <c r="D173" s="47" t="str">
        <f t="shared" ref="D173:D175" si="30">IFERROR(C173/$C$173,"")</f>
        <v/>
      </c>
      <c r="E173" s="49"/>
    </row>
    <row r="174" spans="1:5" x14ac:dyDescent="0.2">
      <c r="A174" s="54">
        <v>5431</v>
      </c>
      <c r="B174" s="49" t="s">
        <v>225</v>
      </c>
      <c r="C174" s="50">
        <v>0</v>
      </c>
      <c r="D174" s="47" t="str">
        <f t="shared" si="30"/>
        <v/>
      </c>
      <c r="E174" s="49"/>
    </row>
    <row r="175" spans="1:5" x14ac:dyDescent="0.2">
      <c r="A175" s="54">
        <v>5432</v>
      </c>
      <c r="B175" s="49" t="s">
        <v>226</v>
      </c>
      <c r="C175" s="50">
        <v>0</v>
      </c>
      <c r="D175" s="47" t="str">
        <f t="shared" si="30"/>
        <v/>
      </c>
      <c r="E175" s="49"/>
    </row>
    <row r="176" spans="1:5" x14ac:dyDescent="0.2">
      <c r="A176" s="53">
        <v>5440</v>
      </c>
      <c r="B176" s="45" t="s">
        <v>227</v>
      </c>
      <c r="C176" s="46">
        <v>0</v>
      </c>
      <c r="D176" s="47" t="str">
        <f t="shared" ref="D176:D177" si="31">IFERROR(C176/$C$176,"")</f>
        <v/>
      </c>
      <c r="E176" s="49"/>
    </row>
    <row r="177" spans="1:5" x14ac:dyDescent="0.2">
      <c r="A177" s="54">
        <v>5441</v>
      </c>
      <c r="B177" s="49" t="s">
        <v>227</v>
      </c>
      <c r="C177" s="50">
        <v>0</v>
      </c>
      <c r="D177" s="47" t="str">
        <f t="shared" si="31"/>
        <v/>
      </c>
      <c r="E177" s="49"/>
    </row>
    <row r="178" spans="1:5" x14ac:dyDescent="0.2">
      <c r="A178" s="53">
        <v>5450</v>
      </c>
      <c r="B178" s="45" t="s">
        <v>228</v>
      </c>
      <c r="C178" s="46">
        <v>0</v>
      </c>
      <c r="D178" s="47" t="str">
        <f t="shared" ref="D178:D180" si="32">IFERROR(C178/$C$178,"")</f>
        <v/>
      </c>
      <c r="E178" s="49"/>
    </row>
    <row r="179" spans="1:5" x14ac:dyDescent="0.2">
      <c r="A179" s="54">
        <v>5451</v>
      </c>
      <c r="B179" s="49" t="s">
        <v>229</v>
      </c>
      <c r="C179" s="50">
        <v>0</v>
      </c>
      <c r="D179" s="47" t="str">
        <f t="shared" si="32"/>
        <v/>
      </c>
      <c r="E179" s="49"/>
    </row>
    <row r="180" spans="1:5" x14ac:dyDescent="0.2">
      <c r="A180" s="54">
        <v>5452</v>
      </c>
      <c r="B180" s="49" t="s">
        <v>230</v>
      </c>
      <c r="C180" s="50">
        <v>0</v>
      </c>
      <c r="D180" s="47" t="str">
        <f t="shared" si="32"/>
        <v/>
      </c>
      <c r="E180" s="49"/>
    </row>
    <row r="181" spans="1:5" x14ac:dyDescent="0.2">
      <c r="A181" s="53">
        <v>5500</v>
      </c>
      <c r="B181" s="45" t="s">
        <v>231</v>
      </c>
      <c r="C181" s="46">
        <v>0</v>
      </c>
      <c r="D181" s="47"/>
      <c r="E181" s="49"/>
    </row>
    <row r="182" spans="1:5" x14ac:dyDescent="0.2">
      <c r="A182" s="53">
        <v>5510</v>
      </c>
      <c r="B182" s="45" t="s">
        <v>232</v>
      </c>
      <c r="C182" s="46">
        <v>0</v>
      </c>
      <c r="D182" s="47" t="str">
        <f t="shared" ref="D182:D190" si="33">IFERROR(C182/$C$182,"")</f>
        <v/>
      </c>
      <c r="E182" s="49"/>
    </row>
    <row r="183" spans="1:5" x14ac:dyDescent="0.2">
      <c r="A183" s="54">
        <v>5511</v>
      </c>
      <c r="B183" s="49" t="s">
        <v>233</v>
      </c>
      <c r="C183" s="50">
        <v>0</v>
      </c>
      <c r="D183" s="47" t="str">
        <f t="shared" si="33"/>
        <v/>
      </c>
      <c r="E183" s="49"/>
    </row>
    <row r="184" spans="1:5" x14ac:dyDescent="0.2">
      <c r="A184" s="54">
        <v>5512</v>
      </c>
      <c r="B184" s="49" t="s">
        <v>234</v>
      </c>
      <c r="C184" s="50">
        <v>0</v>
      </c>
      <c r="D184" s="47" t="str">
        <f t="shared" si="33"/>
        <v/>
      </c>
      <c r="E184" s="49"/>
    </row>
    <row r="185" spans="1:5" x14ac:dyDescent="0.2">
      <c r="A185" s="54">
        <v>5513</v>
      </c>
      <c r="B185" s="49" t="s">
        <v>235</v>
      </c>
      <c r="C185" s="50">
        <v>0</v>
      </c>
      <c r="D185" s="47" t="str">
        <f t="shared" si="33"/>
        <v/>
      </c>
      <c r="E185" s="49"/>
    </row>
    <row r="186" spans="1:5" x14ac:dyDescent="0.2">
      <c r="A186" s="54">
        <v>5514</v>
      </c>
      <c r="B186" s="49" t="s">
        <v>236</v>
      </c>
      <c r="C186" s="50">
        <v>0</v>
      </c>
      <c r="D186" s="47" t="str">
        <f t="shared" si="33"/>
        <v/>
      </c>
      <c r="E186" s="49"/>
    </row>
    <row r="187" spans="1:5" x14ac:dyDescent="0.2">
      <c r="A187" s="54">
        <v>5515</v>
      </c>
      <c r="B187" s="49" t="s">
        <v>237</v>
      </c>
      <c r="C187" s="50">
        <v>0</v>
      </c>
      <c r="D187" s="47" t="str">
        <f t="shared" si="33"/>
        <v/>
      </c>
      <c r="E187" s="49"/>
    </row>
    <row r="188" spans="1:5" x14ac:dyDescent="0.2">
      <c r="A188" s="54">
        <v>5516</v>
      </c>
      <c r="B188" s="49" t="s">
        <v>238</v>
      </c>
      <c r="C188" s="50">
        <v>0</v>
      </c>
      <c r="D188" s="47" t="str">
        <f t="shared" si="33"/>
        <v/>
      </c>
      <c r="E188" s="49"/>
    </row>
    <row r="189" spans="1:5" x14ac:dyDescent="0.2">
      <c r="A189" s="54">
        <v>5517</v>
      </c>
      <c r="B189" s="49" t="s">
        <v>239</v>
      </c>
      <c r="C189" s="50">
        <v>0</v>
      </c>
      <c r="D189" s="47" t="str">
        <f t="shared" si="33"/>
        <v/>
      </c>
      <c r="E189" s="49"/>
    </row>
    <row r="190" spans="1:5" x14ac:dyDescent="0.2">
      <c r="A190" s="54">
        <v>5518</v>
      </c>
      <c r="B190" s="49" t="s">
        <v>240</v>
      </c>
      <c r="C190" s="50">
        <v>0</v>
      </c>
      <c r="D190" s="47" t="str">
        <f t="shared" si="33"/>
        <v/>
      </c>
      <c r="E190" s="49"/>
    </row>
    <row r="191" spans="1:5" x14ac:dyDescent="0.2">
      <c r="A191" s="53">
        <v>5520</v>
      </c>
      <c r="B191" s="45" t="s">
        <v>241</v>
      </c>
      <c r="C191" s="46">
        <v>0</v>
      </c>
      <c r="D191" s="47" t="str">
        <f t="shared" ref="D191:D193" si="34">IFERROR(C191/$C$191,"")</f>
        <v/>
      </c>
      <c r="E191" s="49"/>
    </row>
    <row r="192" spans="1:5" x14ac:dyDescent="0.2">
      <c r="A192" s="54">
        <v>5521</v>
      </c>
      <c r="B192" s="49" t="s">
        <v>242</v>
      </c>
      <c r="C192" s="50">
        <v>0</v>
      </c>
      <c r="D192" s="47" t="str">
        <f t="shared" si="34"/>
        <v/>
      </c>
      <c r="E192" s="49"/>
    </row>
    <row r="193" spans="1:5" x14ac:dyDescent="0.2">
      <c r="A193" s="54">
        <v>5522</v>
      </c>
      <c r="B193" s="49" t="s">
        <v>243</v>
      </c>
      <c r="C193" s="50">
        <v>0</v>
      </c>
      <c r="D193" s="47" t="str">
        <f t="shared" si="34"/>
        <v/>
      </c>
      <c r="E193" s="49"/>
    </row>
    <row r="194" spans="1:5" x14ac:dyDescent="0.2">
      <c r="A194" s="53">
        <v>5530</v>
      </c>
      <c r="B194" s="45" t="s">
        <v>244</v>
      </c>
      <c r="C194" s="46">
        <v>0</v>
      </c>
      <c r="D194" s="47" t="str">
        <f t="shared" ref="D194:D199" si="35">IFERROR(C194/$C$194,"")</f>
        <v/>
      </c>
      <c r="E194" s="49"/>
    </row>
    <row r="195" spans="1:5" x14ac:dyDescent="0.2">
      <c r="A195" s="54">
        <v>5531</v>
      </c>
      <c r="B195" s="49" t="s">
        <v>245</v>
      </c>
      <c r="C195" s="50">
        <v>0</v>
      </c>
      <c r="D195" s="47" t="str">
        <f t="shared" si="35"/>
        <v/>
      </c>
      <c r="E195" s="49"/>
    </row>
    <row r="196" spans="1:5" x14ac:dyDescent="0.2">
      <c r="A196" s="54">
        <v>5532</v>
      </c>
      <c r="B196" s="49" t="s">
        <v>246</v>
      </c>
      <c r="C196" s="50">
        <v>0</v>
      </c>
      <c r="D196" s="47" t="str">
        <f t="shared" si="35"/>
        <v/>
      </c>
      <c r="E196" s="49"/>
    </row>
    <row r="197" spans="1:5" x14ac:dyDescent="0.2">
      <c r="A197" s="54">
        <v>5533</v>
      </c>
      <c r="B197" s="49" t="s">
        <v>247</v>
      </c>
      <c r="C197" s="50">
        <v>0</v>
      </c>
      <c r="D197" s="47" t="str">
        <f t="shared" si="35"/>
        <v/>
      </c>
      <c r="E197" s="49"/>
    </row>
    <row r="198" spans="1:5" x14ac:dyDescent="0.2">
      <c r="A198" s="54">
        <v>5534</v>
      </c>
      <c r="B198" s="49" t="s">
        <v>248</v>
      </c>
      <c r="C198" s="50">
        <v>0</v>
      </c>
      <c r="D198" s="47" t="str">
        <f t="shared" si="35"/>
        <v/>
      </c>
      <c r="E198" s="49"/>
    </row>
    <row r="199" spans="1:5" x14ac:dyDescent="0.2">
      <c r="A199" s="54">
        <v>5535</v>
      </c>
      <c r="B199" s="49" t="s">
        <v>249</v>
      </c>
      <c r="C199" s="50">
        <v>0</v>
      </c>
      <c r="D199" s="47" t="str">
        <f t="shared" si="35"/>
        <v/>
      </c>
      <c r="E199" s="49"/>
    </row>
    <row r="200" spans="1:5" x14ac:dyDescent="0.2">
      <c r="A200" s="53">
        <v>5590</v>
      </c>
      <c r="B200" s="45" t="s">
        <v>250</v>
      </c>
      <c r="C200" s="46">
        <v>0</v>
      </c>
      <c r="D200" s="47" t="str">
        <f t="shared" ref="D200:D209" si="36">IFERROR(C200/$C$200,"")</f>
        <v/>
      </c>
      <c r="E200" s="49"/>
    </row>
    <row r="201" spans="1:5" x14ac:dyDescent="0.2">
      <c r="A201" s="54">
        <v>5591</v>
      </c>
      <c r="B201" s="49" t="s">
        <v>251</v>
      </c>
      <c r="C201" s="50">
        <v>0</v>
      </c>
      <c r="D201" s="47" t="str">
        <f t="shared" si="36"/>
        <v/>
      </c>
      <c r="E201" s="49"/>
    </row>
    <row r="202" spans="1:5" x14ac:dyDescent="0.2">
      <c r="A202" s="54">
        <v>5592</v>
      </c>
      <c r="B202" s="49" t="s">
        <v>252</v>
      </c>
      <c r="C202" s="50">
        <v>0</v>
      </c>
      <c r="D202" s="47" t="str">
        <f t="shared" si="36"/>
        <v/>
      </c>
      <c r="E202" s="49"/>
    </row>
    <row r="203" spans="1:5" x14ac:dyDescent="0.2">
      <c r="A203" s="54">
        <v>5593</v>
      </c>
      <c r="B203" s="49" t="s">
        <v>253</v>
      </c>
      <c r="C203" s="50">
        <v>0</v>
      </c>
      <c r="D203" s="47" t="str">
        <f t="shared" si="36"/>
        <v/>
      </c>
      <c r="E203" s="49"/>
    </row>
    <row r="204" spans="1:5" x14ac:dyDescent="0.2">
      <c r="A204" s="54">
        <v>5594</v>
      </c>
      <c r="B204" s="49" t="s">
        <v>254</v>
      </c>
      <c r="C204" s="50">
        <v>0</v>
      </c>
      <c r="D204" s="47" t="str">
        <f t="shared" si="36"/>
        <v/>
      </c>
      <c r="E204" s="49"/>
    </row>
    <row r="205" spans="1:5" x14ac:dyDescent="0.2">
      <c r="A205" s="54">
        <v>5595</v>
      </c>
      <c r="B205" s="49" t="s">
        <v>255</v>
      </c>
      <c r="C205" s="50">
        <v>0</v>
      </c>
      <c r="D205" s="47" t="str">
        <f t="shared" si="36"/>
        <v/>
      </c>
      <c r="E205" s="49"/>
    </row>
    <row r="206" spans="1:5" x14ac:dyDescent="0.2">
      <c r="A206" s="54">
        <v>5596</v>
      </c>
      <c r="B206" s="49" t="s">
        <v>147</v>
      </c>
      <c r="C206" s="50">
        <v>0</v>
      </c>
      <c r="D206" s="47" t="str">
        <f t="shared" si="36"/>
        <v/>
      </c>
      <c r="E206" s="49"/>
    </row>
    <row r="207" spans="1:5" x14ac:dyDescent="0.2">
      <c r="A207" s="54">
        <v>5597</v>
      </c>
      <c r="B207" s="49" t="s">
        <v>256</v>
      </c>
      <c r="C207" s="50">
        <v>0</v>
      </c>
      <c r="D207" s="47" t="str">
        <f t="shared" si="36"/>
        <v/>
      </c>
      <c r="E207" s="49"/>
    </row>
    <row r="208" spans="1:5" x14ac:dyDescent="0.2">
      <c r="A208" s="54">
        <v>5598</v>
      </c>
      <c r="B208" s="49" t="s">
        <v>257</v>
      </c>
      <c r="C208" s="50">
        <v>0</v>
      </c>
      <c r="D208" s="47" t="str">
        <f t="shared" si="36"/>
        <v/>
      </c>
      <c r="E208" s="49"/>
    </row>
    <row r="209" spans="1:5" x14ac:dyDescent="0.2">
      <c r="A209" s="54">
        <v>5599</v>
      </c>
      <c r="B209" s="49" t="s">
        <v>258</v>
      </c>
      <c r="C209" s="50">
        <v>0</v>
      </c>
      <c r="D209" s="47" t="str">
        <f t="shared" si="36"/>
        <v/>
      </c>
      <c r="E209" s="49"/>
    </row>
    <row r="210" spans="1:5" x14ac:dyDescent="0.2">
      <c r="A210" s="53">
        <v>5600</v>
      </c>
      <c r="B210" s="45" t="s">
        <v>259</v>
      </c>
      <c r="C210" s="46">
        <v>0</v>
      </c>
      <c r="D210" s="47"/>
      <c r="E210" s="49"/>
    </row>
    <row r="211" spans="1:5" x14ac:dyDescent="0.2">
      <c r="A211" s="53">
        <v>5610</v>
      </c>
      <c r="B211" s="45" t="s">
        <v>260</v>
      </c>
      <c r="C211" s="46">
        <v>0</v>
      </c>
      <c r="D211" s="47" t="str">
        <f t="shared" ref="D211:D212" si="37">IFERROR(C211/$C$211,"")</f>
        <v/>
      </c>
      <c r="E211" s="49"/>
    </row>
    <row r="212" spans="1:5" x14ac:dyDescent="0.2">
      <c r="A212" s="54">
        <v>5611</v>
      </c>
      <c r="B212" s="49" t="s">
        <v>261</v>
      </c>
      <c r="C212" s="50">
        <v>0</v>
      </c>
      <c r="D212" s="47" t="str">
        <f t="shared" si="37"/>
        <v/>
      </c>
      <c r="E212" s="49"/>
    </row>
    <row r="213" spans="1:5" x14ac:dyDescent="0.2">
      <c r="A213" s="39"/>
      <c r="B213" s="39"/>
      <c r="C213" s="39"/>
      <c r="D213" s="40"/>
      <c r="E213" s="39"/>
    </row>
    <row r="214" spans="1:5" x14ac:dyDescent="0.2">
      <c r="A214" s="39"/>
      <c r="B214" s="39"/>
      <c r="C214" s="39"/>
      <c r="D214" s="40"/>
      <c r="E214" s="39"/>
    </row>
    <row r="220" spans="1:5" ht="12.75" x14ac:dyDescent="0.2">
      <c r="B220" s="25"/>
      <c r="C220" s="154"/>
      <c r="D220" s="154"/>
      <c r="E220" s="154"/>
    </row>
    <row r="221" spans="1:5" ht="12.75" x14ac:dyDescent="0.2">
      <c r="B221" s="26"/>
      <c r="C221" s="154"/>
      <c r="D221" s="154"/>
      <c r="E221" s="154"/>
    </row>
    <row r="222" spans="1:5" ht="12.75" x14ac:dyDescent="0.2">
      <c r="B222" s="26"/>
      <c r="C222" s="56"/>
    </row>
    <row r="223" spans="1:5" ht="12.75" x14ac:dyDescent="0.2">
      <c r="B223" s="26"/>
      <c r="C223" s="56"/>
    </row>
  </sheetData>
  <sheetProtection formatCells="0" formatColumns="0" formatRows="0" insertColumns="0" insertRows="0" insertHyperlinks="0" deleteColumns="0" deleteRows="0" sort="0" autoFilter="0" pivotTables="0"/>
  <mergeCells count="6">
    <mergeCell ref="C221:E221"/>
    <mergeCell ref="A1:C1"/>
    <mergeCell ref="A2:C2"/>
    <mergeCell ref="A3:C3"/>
    <mergeCell ref="A4:C4"/>
    <mergeCell ref="C220:E220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2784-8FB1-4F9A-8121-109EDF7FE1CA}">
  <sheetPr>
    <tabColor theme="4" tint="0.39997558519241921"/>
  </sheetPr>
  <dimension ref="A1:I173"/>
  <sheetViews>
    <sheetView showGridLines="0" topLeftCell="A173" zoomScale="85" zoomScaleNormal="85" workbookViewId="0">
      <selection activeCell="D12" sqref="D12"/>
    </sheetView>
  </sheetViews>
  <sheetFormatPr baseColWidth="10" defaultColWidth="9.140625" defaultRowHeight="11.25" x14ac:dyDescent="0.2"/>
  <cols>
    <col min="1" max="1" width="10" style="35" customWidth="1"/>
    <col min="2" max="2" width="64.5703125" style="35" bestFit="1" customWidth="1"/>
    <col min="3" max="3" width="16.42578125" style="35" bestFit="1" customWidth="1"/>
    <col min="4" max="4" width="15.85546875" style="35" bestFit="1" customWidth="1"/>
    <col min="5" max="5" width="20.7109375" style="35" bestFit="1" customWidth="1"/>
    <col min="6" max="6" width="25.7109375" style="35" bestFit="1" customWidth="1"/>
    <col min="7" max="7" width="16.85546875" style="35" customWidth="1"/>
    <col min="8" max="8" width="16.140625" style="35" bestFit="1" customWidth="1"/>
    <col min="9" max="9" width="11.7109375" style="35" bestFit="1" customWidth="1"/>
    <col min="10" max="16384" width="9.140625" style="35"/>
  </cols>
  <sheetData>
    <row r="1" spans="1:9" s="32" customFormat="1" ht="21.75" customHeight="1" x14ac:dyDescent="0.25">
      <c r="A1" s="159" t="s">
        <v>0</v>
      </c>
      <c r="B1" s="158"/>
      <c r="C1" s="158"/>
      <c r="D1" s="158"/>
      <c r="E1" s="158"/>
      <c r="F1" s="158"/>
      <c r="G1" s="57" t="s">
        <v>1</v>
      </c>
      <c r="H1" s="33">
        <f>'Notas a los Edos Financieros'!D1</f>
        <v>2025</v>
      </c>
    </row>
    <row r="2" spans="1:9" s="32" customFormat="1" ht="18.95" customHeight="1" x14ac:dyDescent="0.25">
      <c r="A2" s="159" t="s">
        <v>262</v>
      </c>
      <c r="B2" s="158"/>
      <c r="C2" s="158"/>
      <c r="D2" s="158"/>
      <c r="E2" s="158"/>
      <c r="F2" s="158"/>
      <c r="G2" s="57" t="s">
        <v>3</v>
      </c>
      <c r="H2" s="33" t="str">
        <f>'Notas a los Edos Financieros'!D2</f>
        <v>Trimestral</v>
      </c>
    </row>
    <row r="3" spans="1:9" s="32" customFormat="1" ht="18.95" customHeight="1" x14ac:dyDescent="0.25">
      <c r="A3" s="159" t="str">
        <f>+'Notas a los Edos Financieros'!A3</f>
        <v>Correspondiente del 1 de enero al 30 de junio del 2025</v>
      </c>
      <c r="B3" s="158"/>
      <c r="C3" s="158"/>
      <c r="D3" s="158"/>
      <c r="E3" s="158"/>
      <c r="F3" s="158"/>
      <c r="G3" s="57" t="s">
        <v>6</v>
      </c>
      <c r="H3" s="33">
        <f>'Notas a los Edos Financieros'!D3</f>
        <v>2</v>
      </c>
    </row>
    <row r="4" spans="1:9" ht="15" x14ac:dyDescent="0.25">
      <c r="A4" s="157" t="s">
        <v>7</v>
      </c>
      <c r="B4" s="158"/>
      <c r="C4" s="158"/>
      <c r="D4" s="158"/>
      <c r="E4" s="158"/>
      <c r="F4" s="158"/>
      <c r="G4" s="57"/>
      <c r="H4" s="33"/>
    </row>
    <row r="5" spans="1:9" x14ac:dyDescent="0.2">
      <c r="A5" s="36" t="s">
        <v>67</v>
      </c>
      <c r="B5" s="37"/>
      <c r="C5" s="37"/>
      <c r="D5" s="37"/>
      <c r="E5" s="37"/>
      <c r="F5" s="37"/>
      <c r="G5" s="58"/>
      <c r="H5" s="58"/>
    </row>
    <row r="6" spans="1:9" x14ac:dyDescent="0.2">
      <c r="A6" s="39"/>
      <c r="B6" s="39"/>
      <c r="C6" s="39"/>
      <c r="D6" s="39"/>
      <c r="E6" s="39"/>
      <c r="F6" s="39"/>
    </row>
    <row r="7" spans="1:9" ht="15" x14ac:dyDescent="0.25">
      <c r="A7" s="37" t="s">
        <v>263</v>
      </c>
      <c r="B7" s="37"/>
      <c r="C7" s="37"/>
      <c r="D7" s="37"/>
      <c r="E7" s="37"/>
      <c r="F7" s="37"/>
      <c r="G7" s="37"/>
      <c r="H7" s="37"/>
      <c r="I7"/>
    </row>
    <row r="8" spans="1:9" ht="15" x14ac:dyDescent="0.25">
      <c r="A8" s="41" t="s">
        <v>69</v>
      </c>
      <c r="B8" s="41" t="s">
        <v>70</v>
      </c>
      <c r="C8" s="41" t="s">
        <v>71</v>
      </c>
      <c r="D8" s="41" t="s">
        <v>264</v>
      </c>
      <c r="E8" s="41"/>
      <c r="F8" s="41"/>
      <c r="G8" s="41"/>
      <c r="H8" s="41"/>
      <c r="I8"/>
    </row>
    <row r="9" spans="1:9" ht="15" x14ac:dyDescent="0.25">
      <c r="A9" s="59">
        <v>1114</v>
      </c>
      <c r="B9" s="39" t="s">
        <v>265</v>
      </c>
      <c r="C9" s="60">
        <v>0</v>
      </c>
      <c r="D9" s="61"/>
      <c r="E9" s="39"/>
      <c r="F9" s="39"/>
      <c r="G9" s="39"/>
      <c r="H9" s="39"/>
      <c r="I9"/>
    </row>
    <row r="10" spans="1:9" ht="15" x14ac:dyDescent="0.25">
      <c r="A10" s="59">
        <v>1115</v>
      </c>
      <c r="B10" s="39" t="s">
        <v>266</v>
      </c>
      <c r="C10" s="62">
        <v>0</v>
      </c>
      <c r="D10" s="39"/>
      <c r="E10" s="39"/>
      <c r="F10" s="39"/>
      <c r="G10" s="39"/>
      <c r="H10" s="39"/>
      <c r="I10"/>
    </row>
    <row r="11" spans="1:9" ht="15" x14ac:dyDescent="0.25">
      <c r="A11" s="59">
        <v>1121</v>
      </c>
      <c r="B11" s="39" t="s">
        <v>267</v>
      </c>
      <c r="C11" s="62">
        <v>0</v>
      </c>
      <c r="D11" s="39"/>
      <c r="E11" s="39"/>
      <c r="F11" s="39"/>
      <c r="G11" s="39"/>
      <c r="H11" s="39"/>
      <c r="I11"/>
    </row>
    <row r="12" spans="1:9" ht="15" x14ac:dyDescent="0.25">
      <c r="A12" s="39"/>
      <c r="B12" s="39"/>
      <c r="C12" s="39"/>
      <c r="D12" s="39"/>
      <c r="E12" s="39"/>
      <c r="F12" s="39"/>
      <c r="G12" s="39"/>
      <c r="H12" s="39"/>
      <c r="I12"/>
    </row>
    <row r="13" spans="1:9" ht="15" x14ac:dyDescent="0.25">
      <c r="A13" s="37" t="s">
        <v>268</v>
      </c>
      <c r="B13" s="37"/>
      <c r="C13" s="37"/>
      <c r="D13" s="37"/>
      <c r="E13" s="37"/>
      <c r="F13" s="37"/>
      <c r="G13" s="37"/>
      <c r="H13" s="37"/>
      <c r="I13"/>
    </row>
    <row r="14" spans="1:9" ht="15" x14ac:dyDescent="0.25">
      <c r="A14" s="41" t="s">
        <v>69</v>
      </c>
      <c r="B14" s="41" t="s">
        <v>70</v>
      </c>
      <c r="C14" s="41" t="s">
        <v>71</v>
      </c>
      <c r="D14" s="41">
        <v>2023</v>
      </c>
      <c r="E14" s="41">
        <f t="shared" ref="E14:G14" si="0">D14-1</f>
        <v>2022</v>
      </c>
      <c r="F14" s="41">
        <f t="shared" si="0"/>
        <v>2021</v>
      </c>
      <c r="G14" s="41">
        <f t="shared" si="0"/>
        <v>2020</v>
      </c>
      <c r="H14" s="41" t="s">
        <v>269</v>
      </c>
      <c r="I14"/>
    </row>
    <row r="15" spans="1:9" ht="15" x14ac:dyDescent="0.25">
      <c r="A15" s="59">
        <v>1122</v>
      </c>
      <c r="B15" s="39" t="s">
        <v>270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39"/>
      <c r="I15"/>
    </row>
    <row r="16" spans="1:9" ht="15" x14ac:dyDescent="0.25">
      <c r="A16" s="59">
        <v>1124</v>
      </c>
      <c r="B16" s="39" t="s">
        <v>271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39"/>
      <c r="I16"/>
    </row>
    <row r="17" spans="1:9" ht="15" x14ac:dyDescent="0.25">
      <c r="A17"/>
      <c r="B17"/>
      <c r="C17"/>
      <c r="D17"/>
      <c r="E17"/>
      <c r="F17"/>
      <c r="G17"/>
      <c r="H17"/>
      <c r="I17"/>
    </row>
    <row r="18" spans="1:9" ht="15" x14ac:dyDescent="0.25">
      <c r="A18" s="37" t="s">
        <v>272</v>
      </c>
      <c r="B18" s="37"/>
      <c r="C18" s="37"/>
      <c r="D18" s="37"/>
      <c r="E18" s="37"/>
      <c r="F18" s="37"/>
      <c r="G18" s="37"/>
      <c r="H18" s="37"/>
      <c r="I18"/>
    </row>
    <row r="19" spans="1:9" ht="15" x14ac:dyDescent="0.25">
      <c r="A19" s="41" t="s">
        <v>69</v>
      </c>
      <c r="B19" s="41" t="s">
        <v>70</v>
      </c>
      <c r="C19" s="41" t="s">
        <v>71</v>
      </c>
      <c r="D19" s="41" t="s">
        <v>273</v>
      </c>
      <c r="E19" s="41" t="s">
        <v>274</v>
      </c>
      <c r="F19" s="41" t="s">
        <v>275</v>
      </c>
      <c r="G19" s="41" t="s">
        <v>276</v>
      </c>
      <c r="H19" s="41" t="s">
        <v>277</v>
      </c>
      <c r="I19"/>
    </row>
    <row r="20" spans="1:9" ht="15" x14ac:dyDescent="0.25">
      <c r="A20" s="59">
        <v>1123</v>
      </c>
      <c r="B20" s="39" t="s">
        <v>278</v>
      </c>
      <c r="C20" s="62">
        <v>9078.3700000000008</v>
      </c>
      <c r="D20" s="62">
        <v>0</v>
      </c>
      <c r="E20" s="62">
        <v>0</v>
      </c>
      <c r="F20" s="62">
        <v>0</v>
      </c>
      <c r="G20" s="62">
        <v>0</v>
      </c>
      <c r="H20" s="39"/>
      <c r="I20"/>
    </row>
    <row r="21" spans="1:9" ht="15" x14ac:dyDescent="0.25">
      <c r="A21" s="59">
        <v>1125</v>
      </c>
      <c r="B21" s="39" t="s">
        <v>279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39"/>
      <c r="I21"/>
    </row>
    <row r="22" spans="1:9" ht="15" x14ac:dyDescent="0.25">
      <c r="A22" s="54">
        <v>1126</v>
      </c>
      <c r="B22" s="49" t="s">
        <v>280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39"/>
      <c r="I22"/>
    </row>
    <row r="23" spans="1:9" ht="15" x14ac:dyDescent="0.25">
      <c r="A23" s="54">
        <v>1129</v>
      </c>
      <c r="B23" s="49" t="s">
        <v>281</v>
      </c>
      <c r="C23" s="62">
        <v>83331.3</v>
      </c>
      <c r="D23" s="62">
        <v>0</v>
      </c>
      <c r="E23" s="62">
        <v>0</v>
      </c>
      <c r="F23" s="62">
        <v>0</v>
      </c>
      <c r="G23" s="62">
        <v>0</v>
      </c>
      <c r="H23" s="39"/>
      <c r="I23"/>
    </row>
    <row r="24" spans="1:9" ht="15" x14ac:dyDescent="0.25">
      <c r="A24" s="59">
        <v>1131</v>
      </c>
      <c r="B24" s="39" t="s">
        <v>282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39"/>
      <c r="I24"/>
    </row>
    <row r="25" spans="1:9" ht="15" x14ac:dyDescent="0.25">
      <c r="A25" s="59">
        <v>1132</v>
      </c>
      <c r="B25" s="39" t="s">
        <v>283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39"/>
      <c r="I25"/>
    </row>
    <row r="26" spans="1:9" ht="15" x14ac:dyDescent="0.25">
      <c r="A26" s="59">
        <v>1133</v>
      </c>
      <c r="B26" s="39" t="s">
        <v>284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39"/>
      <c r="I26"/>
    </row>
    <row r="27" spans="1:9" ht="15" x14ac:dyDescent="0.25">
      <c r="A27" s="59">
        <v>1134</v>
      </c>
      <c r="B27" s="39" t="s">
        <v>285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39"/>
      <c r="I27"/>
    </row>
    <row r="28" spans="1:9" ht="15" x14ac:dyDescent="0.25">
      <c r="A28" s="59">
        <v>1139</v>
      </c>
      <c r="B28" s="39" t="s">
        <v>286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39"/>
      <c r="I28"/>
    </row>
    <row r="29" spans="1:9" ht="15" x14ac:dyDescent="0.25">
      <c r="A29" s="39"/>
      <c r="B29" s="39"/>
      <c r="C29" s="39"/>
      <c r="D29" s="39"/>
      <c r="E29" s="39"/>
      <c r="F29" s="39"/>
      <c r="G29" s="39"/>
      <c r="H29" s="39"/>
      <c r="I29"/>
    </row>
    <row r="30" spans="1:9" ht="15" x14ac:dyDescent="0.25">
      <c r="A30" s="37" t="s">
        <v>287</v>
      </c>
      <c r="B30" s="37"/>
      <c r="C30" s="37"/>
      <c r="D30" s="37"/>
      <c r="E30" s="37"/>
      <c r="F30" s="37"/>
      <c r="G30" s="37"/>
      <c r="H30" s="37"/>
      <c r="I30"/>
    </row>
    <row r="31" spans="1:9" ht="15" x14ac:dyDescent="0.25">
      <c r="A31" s="41" t="s">
        <v>69</v>
      </c>
      <c r="B31" s="41" t="s">
        <v>70</v>
      </c>
      <c r="C31" s="41" t="s">
        <v>71</v>
      </c>
      <c r="D31" s="41" t="s">
        <v>288</v>
      </c>
      <c r="E31" s="41" t="s">
        <v>289</v>
      </c>
      <c r="F31" s="41" t="s">
        <v>290</v>
      </c>
      <c r="G31" s="41"/>
      <c r="H31" s="41"/>
      <c r="I31"/>
    </row>
    <row r="32" spans="1:9" ht="15" x14ac:dyDescent="0.25">
      <c r="A32" s="59">
        <v>1140</v>
      </c>
      <c r="B32" s="39" t="s">
        <v>291</v>
      </c>
      <c r="C32" s="62">
        <v>0</v>
      </c>
      <c r="D32" s="39"/>
      <c r="E32" s="39"/>
      <c r="F32" s="39"/>
      <c r="G32" s="39"/>
      <c r="H32" s="39"/>
      <c r="I32"/>
    </row>
    <row r="33" spans="1:9" ht="15" x14ac:dyDescent="0.25">
      <c r="A33" s="59">
        <v>1141</v>
      </c>
      <c r="B33" s="39" t="s">
        <v>292</v>
      </c>
      <c r="C33" s="62">
        <v>0</v>
      </c>
      <c r="D33" s="39"/>
      <c r="E33" s="39"/>
      <c r="F33" s="39"/>
      <c r="G33"/>
      <c r="H33"/>
      <c r="I33"/>
    </row>
    <row r="34" spans="1:9" ht="15" x14ac:dyDescent="0.25">
      <c r="A34" s="59">
        <v>1142</v>
      </c>
      <c r="B34" s="39" t="s">
        <v>293</v>
      </c>
      <c r="C34" s="62">
        <v>0</v>
      </c>
      <c r="D34" s="39"/>
      <c r="E34" s="39"/>
      <c r="F34" s="39"/>
      <c r="G34"/>
      <c r="H34"/>
      <c r="I34"/>
    </row>
    <row r="35" spans="1:9" ht="15" x14ac:dyDescent="0.25">
      <c r="A35" s="59">
        <v>1143</v>
      </c>
      <c r="B35" s="39" t="s">
        <v>294</v>
      </c>
      <c r="C35" s="62">
        <v>0</v>
      </c>
      <c r="D35" s="39"/>
      <c r="E35" s="39"/>
      <c r="F35" s="39"/>
      <c r="G35"/>
      <c r="H35"/>
      <c r="I35"/>
    </row>
    <row r="36" spans="1:9" ht="15" x14ac:dyDescent="0.25">
      <c r="A36" s="59">
        <v>1144</v>
      </c>
      <c r="B36" s="39" t="s">
        <v>295</v>
      </c>
      <c r="C36" s="62">
        <v>0</v>
      </c>
      <c r="D36" s="39"/>
      <c r="E36" s="39"/>
      <c r="F36" s="39"/>
      <c r="G36"/>
      <c r="H36"/>
      <c r="I36"/>
    </row>
    <row r="37" spans="1:9" ht="15" x14ac:dyDescent="0.25">
      <c r="A37" s="59">
        <v>1145</v>
      </c>
      <c r="B37" s="39" t="s">
        <v>296</v>
      </c>
      <c r="C37" s="62">
        <v>0</v>
      </c>
      <c r="D37" s="39"/>
      <c r="E37" s="39"/>
      <c r="F37" s="39"/>
      <c r="G37"/>
      <c r="H37"/>
      <c r="I37"/>
    </row>
    <row r="38" spans="1:9" ht="15" x14ac:dyDescent="0.25">
      <c r="A38" s="39"/>
      <c r="B38" s="39"/>
      <c r="C38" s="39"/>
      <c r="D38" s="39"/>
      <c r="E38" s="39"/>
      <c r="F38" s="39"/>
      <c r="G38"/>
      <c r="H38"/>
      <c r="I38"/>
    </row>
    <row r="39" spans="1:9" ht="15" x14ac:dyDescent="0.25">
      <c r="A39" s="37" t="s">
        <v>297</v>
      </c>
      <c r="B39" s="37"/>
      <c r="C39" s="37"/>
      <c r="D39" s="37"/>
      <c r="E39" s="37"/>
      <c r="F39" s="37"/>
      <c r="G39"/>
      <c r="H39"/>
      <c r="I39"/>
    </row>
    <row r="40" spans="1:9" ht="15" x14ac:dyDescent="0.25">
      <c r="A40" s="41" t="s">
        <v>69</v>
      </c>
      <c r="B40" s="41" t="s">
        <v>70</v>
      </c>
      <c r="C40" s="41" t="s">
        <v>71</v>
      </c>
      <c r="D40" s="41" t="s">
        <v>289</v>
      </c>
      <c r="E40" s="41" t="s">
        <v>298</v>
      </c>
      <c r="F40" s="41" t="s">
        <v>290</v>
      </c>
      <c r="G40"/>
      <c r="H40"/>
      <c r="I40"/>
    </row>
    <row r="41" spans="1:9" ht="15" x14ac:dyDescent="0.25">
      <c r="A41" s="59">
        <v>1150</v>
      </c>
      <c r="B41" s="39" t="s">
        <v>299</v>
      </c>
      <c r="C41" s="62">
        <v>0</v>
      </c>
      <c r="D41" s="39"/>
      <c r="E41" s="39"/>
      <c r="F41" s="39"/>
      <c r="G41"/>
      <c r="H41"/>
      <c r="I41"/>
    </row>
    <row r="42" spans="1:9" ht="15" x14ac:dyDescent="0.25">
      <c r="A42" s="59">
        <v>1151</v>
      </c>
      <c r="B42" s="39" t="s">
        <v>300</v>
      </c>
      <c r="C42" s="62">
        <v>0</v>
      </c>
      <c r="D42" s="39"/>
      <c r="E42" s="39"/>
      <c r="F42" s="39"/>
      <c r="G42"/>
      <c r="H42"/>
      <c r="I42"/>
    </row>
    <row r="43" spans="1:9" ht="15" x14ac:dyDescent="0.25">
      <c r="A43" s="39"/>
      <c r="B43" s="39"/>
      <c r="C43" s="39"/>
      <c r="D43" s="39"/>
      <c r="E43" s="39"/>
      <c r="F43" s="39"/>
      <c r="G43"/>
      <c r="H43"/>
      <c r="I43"/>
    </row>
    <row r="44" spans="1:9" ht="15" x14ac:dyDescent="0.25">
      <c r="A44" s="37" t="s">
        <v>301</v>
      </c>
      <c r="B44" s="37"/>
      <c r="C44" s="37"/>
      <c r="D44" s="37"/>
      <c r="E44" s="37"/>
      <c r="F44" s="37"/>
      <c r="G44"/>
      <c r="H44"/>
      <c r="I44"/>
    </row>
    <row r="45" spans="1:9" ht="15" x14ac:dyDescent="0.25">
      <c r="A45" s="41" t="s">
        <v>69</v>
      </c>
      <c r="B45" s="41" t="s">
        <v>70</v>
      </c>
      <c r="C45" s="41" t="s">
        <v>71</v>
      </c>
      <c r="D45" s="41" t="s">
        <v>264</v>
      </c>
      <c r="E45" s="41" t="s">
        <v>277</v>
      </c>
      <c r="F45" s="41"/>
      <c r="G45"/>
      <c r="H45"/>
      <c r="I45"/>
    </row>
    <row r="46" spans="1:9" ht="15" x14ac:dyDescent="0.25">
      <c r="A46" s="59">
        <v>1213</v>
      </c>
      <c r="B46" s="39" t="s">
        <v>302</v>
      </c>
      <c r="C46" s="62">
        <v>0</v>
      </c>
      <c r="D46" s="39"/>
      <c r="E46" s="39"/>
      <c r="F46" s="39"/>
      <c r="G46"/>
      <c r="H46"/>
      <c r="I46"/>
    </row>
    <row r="47" spans="1:9" ht="15" x14ac:dyDescent="0.25">
      <c r="A47" s="39"/>
      <c r="B47" s="39"/>
      <c r="C47" s="39"/>
      <c r="D47" s="39"/>
      <c r="E47" s="39"/>
      <c r="F47" s="39"/>
      <c r="G47"/>
      <c r="H47"/>
      <c r="I47"/>
    </row>
    <row r="48" spans="1:9" ht="15" x14ac:dyDescent="0.25">
      <c r="A48" s="37" t="s">
        <v>303</v>
      </c>
      <c r="B48" s="37"/>
      <c r="C48" s="37"/>
      <c r="D48" s="37"/>
      <c r="E48" s="37"/>
      <c r="F48" s="37"/>
      <c r="G48"/>
      <c r="H48"/>
      <c r="I48"/>
    </row>
    <row r="49" spans="1:9" x14ac:dyDescent="0.2">
      <c r="A49" s="41" t="s">
        <v>69</v>
      </c>
      <c r="B49" s="41" t="s">
        <v>70</v>
      </c>
      <c r="C49" s="41" t="s">
        <v>71</v>
      </c>
      <c r="D49" s="41"/>
      <c r="E49" s="41"/>
      <c r="F49" s="41"/>
      <c r="G49" s="41"/>
      <c r="H49" s="41"/>
      <c r="I49" s="39"/>
    </row>
    <row r="50" spans="1:9" x14ac:dyDescent="0.2">
      <c r="A50" s="59">
        <v>1211</v>
      </c>
      <c r="B50" s="39" t="s">
        <v>304</v>
      </c>
      <c r="C50" s="62">
        <v>0</v>
      </c>
      <c r="D50" s="39"/>
      <c r="E50" s="39"/>
      <c r="F50" s="39"/>
      <c r="G50" s="39"/>
      <c r="H50" s="39"/>
      <c r="I50" s="39"/>
    </row>
    <row r="51" spans="1:9" x14ac:dyDescent="0.2">
      <c r="A51" s="59">
        <v>1212</v>
      </c>
      <c r="B51" s="39" t="s">
        <v>305</v>
      </c>
      <c r="C51" s="62">
        <v>0</v>
      </c>
      <c r="D51" s="39"/>
      <c r="E51" s="39"/>
      <c r="F51" s="39"/>
      <c r="G51" s="39"/>
      <c r="H51" s="39"/>
      <c r="I51" s="39"/>
    </row>
    <row r="52" spans="1:9" x14ac:dyDescent="0.2">
      <c r="A52" s="59">
        <v>1214</v>
      </c>
      <c r="B52" s="39" t="s">
        <v>306</v>
      </c>
      <c r="C52" s="62">
        <v>0</v>
      </c>
      <c r="D52" s="39"/>
      <c r="E52" s="39"/>
      <c r="F52" s="39"/>
      <c r="G52" s="39"/>
      <c r="H52" s="39"/>
      <c r="I52" s="39"/>
    </row>
    <row r="53" spans="1:9" x14ac:dyDescent="0.2">
      <c r="A53" s="39"/>
      <c r="B53" s="39"/>
      <c r="C53" s="39"/>
      <c r="D53" s="39"/>
      <c r="E53" s="39"/>
      <c r="F53" s="39"/>
      <c r="G53" s="39"/>
      <c r="H53" s="39"/>
      <c r="I53" s="39"/>
    </row>
    <row r="54" spans="1:9" x14ac:dyDescent="0.2">
      <c r="A54" s="37" t="s">
        <v>307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2">
      <c r="A55" s="41" t="s">
        <v>69</v>
      </c>
      <c r="B55" s="41" t="s">
        <v>70</v>
      </c>
      <c r="C55" s="41" t="s">
        <v>71</v>
      </c>
      <c r="D55" s="41" t="s">
        <v>308</v>
      </c>
      <c r="E55" s="41" t="s">
        <v>309</v>
      </c>
      <c r="F55" s="41" t="s">
        <v>310</v>
      </c>
      <c r="G55" s="41" t="s">
        <v>311</v>
      </c>
      <c r="H55" s="41" t="s">
        <v>312</v>
      </c>
      <c r="I55" s="41" t="s">
        <v>313</v>
      </c>
    </row>
    <row r="56" spans="1:9" x14ac:dyDescent="0.2">
      <c r="A56" s="59">
        <v>1230</v>
      </c>
      <c r="B56" s="39" t="s">
        <v>314</v>
      </c>
      <c r="C56" s="62">
        <v>0</v>
      </c>
      <c r="D56" s="62">
        <v>0</v>
      </c>
      <c r="E56" s="62">
        <v>0</v>
      </c>
      <c r="F56" s="39"/>
      <c r="G56" s="39"/>
      <c r="H56" s="39"/>
      <c r="I56" s="39"/>
    </row>
    <row r="57" spans="1:9" x14ac:dyDescent="0.2">
      <c r="A57" s="59">
        <v>1231</v>
      </c>
      <c r="B57" s="39" t="s">
        <v>315</v>
      </c>
      <c r="C57" s="62">
        <v>0</v>
      </c>
      <c r="D57" s="63"/>
      <c r="E57" s="63"/>
      <c r="F57" s="39"/>
      <c r="G57" s="39"/>
      <c r="H57" s="39"/>
      <c r="I57" s="39"/>
    </row>
    <row r="58" spans="1:9" x14ac:dyDescent="0.2">
      <c r="A58" s="59">
        <v>1232</v>
      </c>
      <c r="B58" s="39" t="s">
        <v>316</v>
      </c>
      <c r="C58" s="62">
        <v>0</v>
      </c>
      <c r="D58" s="62">
        <v>0</v>
      </c>
      <c r="E58" s="62">
        <v>0</v>
      </c>
      <c r="F58" s="39"/>
      <c r="G58" s="39"/>
      <c r="H58" s="39"/>
      <c r="I58" s="39"/>
    </row>
    <row r="59" spans="1:9" x14ac:dyDescent="0.2">
      <c r="A59" s="59">
        <v>1233</v>
      </c>
      <c r="B59" s="39" t="s">
        <v>317</v>
      </c>
      <c r="C59" s="62">
        <v>0</v>
      </c>
      <c r="D59" s="62">
        <v>0</v>
      </c>
      <c r="E59" s="62">
        <v>0</v>
      </c>
      <c r="F59" s="39"/>
      <c r="G59" s="39"/>
      <c r="H59" s="39"/>
      <c r="I59" s="39"/>
    </row>
    <row r="60" spans="1:9" x14ac:dyDescent="0.2">
      <c r="A60" s="59">
        <v>1234</v>
      </c>
      <c r="B60" s="39" t="s">
        <v>318</v>
      </c>
      <c r="C60" s="62">
        <v>0</v>
      </c>
      <c r="D60" s="62">
        <v>0</v>
      </c>
      <c r="E60" s="62">
        <v>0</v>
      </c>
      <c r="F60" s="39"/>
      <c r="G60" s="39"/>
      <c r="H60" s="39"/>
      <c r="I60" s="39"/>
    </row>
    <row r="61" spans="1:9" x14ac:dyDescent="0.2">
      <c r="A61" s="59">
        <v>1235</v>
      </c>
      <c r="B61" s="39" t="s">
        <v>319</v>
      </c>
      <c r="C61" s="62">
        <v>0</v>
      </c>
      <c r="D61" s="62">
        <v>0</v>
      </c>
      <c r="E61" s="62">
        <v>0</v>
      </c>
      <c r="F61" s="39"/>
      <c r="G61" s="39"/>
      <c r="H61" s="39"/>
      <c r="I61" s="39"/>
    </row>
    <row r="62" spans="1:9" x14ac:dyDescent="0.2">
      <c r="A62" s="59">
        <v>1236</v>
      </c>
      <c r="B62" s="39" t="s">
        <v>320</v>
      </c>
      <c r="C62" s="62">
        <v>0</v>
      </c>
      <c r="D62" s="62">
        <v>0</v>
      </c>
      <c r="E62" s="62">
        <v>0</v>
      </c>
      <c r="F62" s="39"/>
      <c r="G62" s="39"/>
      <c r="H62" s="39"/>
      <c r="I62" s="39"/>
    </row>
    <row r="63" spans="1:9" x14ac:dyDescent="0.2">
      <c r="A63" s="59">
        <v>1239</v>
      </c>
      <c r="B63" s="39" t="s">
        <v>321</v>
      </c>
      <c r="C63" s="62">
        <v>0</v>
      </c>
      <c r="D63" s="62">
        <v>0</v>
      </c>
      <c r="E63" s="62">
        <v>0</v>
      </c>
      <c r="F63" s="39"/>
      <c r="G63" s="39"/>
      <c r="H63" s="39"/>
      <c r="I63" s="39"/>
    </row>
    <row r="64" spans="1:9" x14ac:dyDescent="0.2">
      <c r="A64" s="59">
        <v>1240</v>
      </c>
      <c r="B64" s="39" t="s">
        <v>322</v>
      </c>
      <c r="C64" s="62">
        <v>0</v>
      </c>
      <c r="D64" s="62">
        <v>0</v>
      </c>
      <c r="E64" s="62">
        <v>0</v>
      </c>
      <c r="F64" s="39"/>
      <c r="G64" s="39"/>
      <c r="H64" s="39"/>
      <c r="I64" s="39"/>
    </row>
    <row r="65" spans="1:9" x14ac:dyDescent="0.2">
      <c r="A65" s="59">
        <v>1241</v>
      </c>
      <c r="B65" s="39" t="s">
        <v>323</v>
      </c>
      <c r="C65" s="62">
        <v>6038832.7699999996</v>
      </c>
      <c r="D65" s="62">
        <v>0</v>
      </c>
      <c r="E65" s="62">
        <v>0</v>
      </c>
      <c r="F65" s="39"/>
      <c r="G65" s="39"/>
      <c r="H65" s="39"/>
      <c r="I65" s="39"/>
    </row>
    <row r="66" spans="1:9" x14ac:dyDescent="0.2">
      <c r="A66" s="59">
        <v>1242</v>
      </c>
      <c r="B66" s="39" t="s">
        <v>324</v>
      </c>
      <c r="C66" s="62">
        <v>1924525.72</v>
      </c>
      <c r="D66" s="62">
        <v>0</v>
      </c>
      <c r="E66" s="62">
        <v>0</v>
      </c>
      <c r="F66" s="39"/>
      <c r="G66" s="39"/>
      <c r="H66" s="39"/>
      <c r="I66" s="39"/>
    </row>
    <row r="67" spans="1:9" x14ac:dyDescent="0.2">
      <c r="A67" s="59">
        <v>1243</v>
      </c>
      <c r="B67" s="39" t="s">
        <v>325</v>
      </c>
      <c r="C67" s="62">
        <v>114000</v>
      </c>
      <c r="D67" s="62">
        <v>0</v>
      </c>
      <c r="E67" s="62">
        <v>0</v>
      </c>
      <c r="F67" s="39"/>
      <c r="G67" s="39"/>
      <c r="H67" s="39"/>
      <c r="I67" s="39"/>
    </row>
    <row r="68" spans="1:9" x14ac:dyDescent="0.2">
      <c r="A68" s="59">
        <v>1244</v>
      </c>
      <c r="B68" s="39" t="s">
        <v>326</v>
      </c>
      <c r="C68" s="62">
        <v>2749588.21</v>
      </c>
      <c r="D68" s="62">
        <v>0</v>
      </c>
      <c r="E68" s="62">
        <v>0</v>
      </c>
      <c r="F68" s="39"/>
      <c r="G68" s="39"/>
      <c r="H68" s="39"/>
      <c r="I68" s="39"/>
    </row>
    <row r="69" spans="1:9" x14ac:dyDescent="0.2">
      <c r="A69" s="59">
        <v>1245</v>
      </c>
      <c r="B69" s="39" t="s">
        <v>327</v>
      </c>
      <c r="C69" s="62">
        <v>0</v>
      </c>
      <c r="D69" s="62">
        <v>0</v>
      </c>
      <c r="E69" s="62">
        <v>0</v>
      </c>
      <c r="F69" s="39"/>
      <c r="G69" s="39"/>
      <c r="H69" s="39"/>
      <c r="I69" s="39"/>
    </row>
    <row r="70" spans="1:9" x14ac:dyDescent="0.2">
      <c r="A70" s="59">
        <v>1246</v>
      </c>
      <c r="B70" s="39" t="s">
        <v>328</v>
      </c>
      <c r="C70" s="62">
        <v>6695122.5499999998</v>
      </c>
      <c r="D70" s="62">
        <v>0</v>
      </c>
      <c r="E70" s="64">
        <v>892176.6</v>
      </c>
      <c r="F70" s="39"/>
      <c r="G70" s="39"/>
      <c r="H70" s="39"/>
      <c r="I70" s="39"/>
    </row>
    <row r="71" spans="1:9" x14ac:dyDescent="0.2">
      <c r="A71" s="59">
        <v>1247</v>
      </c>
      <c r="B71" s="39" t="s">
        <v>329</v>
      </c>
      <c r="C71" s="62">
        <v>121288412.56999999</v>
      </c>
      <c r="D71" s="62">
        <v>0</v>
      </c>
      <c r="E71" s="64">
        <v>121288324</v>
      </c>
      <c r="F71" s="39"/>
      <c r="G71" s="39"/>
      <c r="H71" s="39"/>
      <c r="I71" s="39"/>
    </row>
    <row r="72" spans="1:9" x14ac:dyDescent="0.2">
      <c r="A72" s="59">
        <v>1248</v>
      </c>
      <c r="B72" s="39" t="s">
        <v>330</v>
      </c>
      <c r="C72" s="62">
        <v>0</v>
      </c>
      <c r="D72" s="62">
        <v>0</v>
      </c>
      <c r="E72" s="62">
        <v>0</v>
      </c>
      <c r="F72" s="39"/>
      <c r="G72" s="39"/>
      <c r="H72" s="39"/>
      <c r="I72" s="39"/>
    </row>
    <row r="73" spans="1:9" x14ac:dyDescent="0.2">
      <c r="A73" s="39"/>
      <c r="B73" s="39"/>
      <c r="C73" s="39"/>
      <c r="D73" s="39"/>
      <c r="E73" s="39"/>
      <c r="F73" s="39"/>
      <c r="G73" s="39"/>
      <c r="H73" s="39"/>
      <c r="I73" s="39"/>
    </row>
    <row r="74" spans="1:9" x14ac:dyDescent="0.2">
      <c r="A74" s="37" t="s">
        <v>331</v>
      </c>
      <c r="B74" s="37"/>
      <c r="C74" s="37"/>
      <c r="D74" s="37"/>
      <c r="E74" s="37"/>
      <c r="F74" s="37"/>
      <c r="G74" s="37"/>
      <c r="H74" s="39"/>
      <c r="I74" s="39"/>
    </row>
    <row r="75" spans="1:9" x14ac:dyDescent="0.2">
      <c r="A75" s="41" t="s">
        <v>69</v>
      </c>
      <c r="B75" s="41" t="s">
        <v>70</v>
      </c>
      <c r="C75" s="41" t="s">
        <v>71</v>
      </c>
      <c r="D75" s="41" t="s">
        <v>332</v>
      </c>
      <c r="E75" s="41" t="s">
        <v>333</v>
      </c>
      <c r="F75" s="41" t="s">
        <v>334</v>
      </c>
      <c r="G75" s="41" t="s">
        <v>335</v>
      </c>
      <c r="H75" s="39"/>
      <c r="I75" s="39"/>
    </row>
    <row r="76" spans="1:9" x14ac:dyDescent="0.2">
      <c r="A76" s="59">
        <v>1250</v>
      </c>
      <c r="B76" s="39" t="s">
        <v>336</v>
      </c>
      <c r="C76" s="62">
        <v>0</v>
      </c>
      <c r="D76" s="62">
        <v>0</v>
      </c>
      <c r="E76" s="62">
        <v>0</v>
      </c>
      <c r="F76" s="39"/>
      <c r="G76" s="39"/>
      <c r="H76" s="39"/>
      <c r="I76" s="39"/>
    </row>
    <row r="77" spans="1:9" x14ac:dyDescent="0.2">
      <c r="A77" s="59">
        <v>1251</v>
      </c>
      <c r="B77" s="39" t="s">
        <v>337</v>
      </c>
      <c r="C77" s="62">
        <v>0</v>
      </c>
      <c r="D77" s="62">
        <v>0</v>
      </c>
      <c r="E77" s="62">
        <v>0</v>
      </c>
      <c r="F77" s="39"/>
      <c r="G77" s="39"/>
      <c r="H77" s="39"/>
      <c r="I77" s="39"/>
    </row>
    <row r="78" spans="1:9" x14ac:dyDescent="0.2">
      <c r="A78" s="59">
        <v>1252</v>
      </c>
      <c r="B78" s="39" t="s">
        <v>338</v>
      </c>
      <c r="C78" s="62">
        <v>0</v>
      </c>
      <c r="D78" s="62">
        <v>0</v>
      </c>
      <c r="E78" s="62">
        <v>0</v>
      </c>
      <c r="F78" s="39"/>
      <c r="G78" s="39"/>
      <c r="H78" s="39"/>
      <c r="I78" s="39"/>
    </row>
    <row r="79" spans="1:9" x14ac:dyDescent="0.2">
      <c r="A79" s="59">
        <v>1253</v>
      </c>
      <c r="B79" s="39" t="s">
        <v>339</v>
      </c>
      <c r="C79" s="62">
        <v>0</v>
      </c>
      <c r="D79" s="62">
        <v>0</v>
      </c>
      <c r="E79" s="62">
        <v>0</v>
      </c>
      <c r="F79" s="39"/>
      <c r="G79" s="39"/>
      <c r="H79" s="39"/>
      <c r="I79" s="39"/>
    </row>
    <row r="80" spans="1:9" x14ac:dyDescent="0.2">
      <c r="A80" s="59">
        <v>1254</v>
      </c>
      <c r="B80" s="39" t="s">
        <v>340</v>
      </c>
      <c r="C80" s="62">
        <v>0</v>
      </c>
      <c r="D80" s="62">
        <v>0</v>
      </c>
      <c r="E80" s="62">
        <v>0</v>
      </c>
      <c r="F80" s="39"/>
      <c r="G80" s="39"/>
      <c r="H80" s="39"/>
      <c r="I80" s="39"/>
    </row>
    <row r="81" spans="1:9" ht="15" x14ac:dyDescent="0.25">
      <c r="A81" s="59">
        <v>1259</v>
      </c>
      <c r="B81" s="39" t="s">
        <v>341</v>
      </c>
      <c r="C81" s="62">
        <v>0</v>
      </c>
      <c r="D81" s="62">
        <v>0</v>
      </c>
      <c r="E81" s="62">
        <v>0</v>
      </c>
      <c r="F81" s="39"/>
      <c r="G81" s="39"/>
      <c r="H81"/>
      <c r="I81"/>
    </row>
    <row r="82" spans="1:9" ht="15" x14ac:dyDescent="0.25">
      <c r="A82" s="59">
        <v>1270</v>
      </c>
      <c r="B82" s="39" t="s">
        <v>342</v>
      </c>
      <c r="C82" s="62">
        <v>0</v>
      </c>
      <c r="D82" s="63"/>
      <c r="E82" s="63"/>
      <c r="F82" s="39"/>
      <c r="G82" s="39"/>
      <c r="H82"/>
      <c r="I82"/>
    </row>
    <row r="83" spans="1:9" ht="15" x14ac:dyDescent="0.25">
      <c r="A83" s="59">
        <v>1271</v>
      </c>
      <c r="B83" s="39" t="s">
        <v>343</v>
      </c>
      <c r="C83" s="62">
        <v>0</v>
      </c>
      <c r="D83" s="63"/>
      <c r="E83" s="63"/>
      <c r="F83" s="39"/>
      <c r="G83" s="39"/>
      <c r="H83"/>
      <c r="I83"/>
    </row>
    <row r="84" spans="1:9" ht="15" x14ac:dyDescent="0.25">
      <c r="A84" s="59">
        <v>1272</v>
      </c>
      <c r="B84" s="39" t="s">
        <v>344</v>
      </c>
      <c r="C84" s="62">
        <v>0</v>
      </c>
      <c r="D84" s="63"/>
      <c r="E84" s="63"/>
      <c r="F84" s="39"/>
      <c r="G84" s="39"/>
      <c r="H84"/>
      <c r="I84"/>
    </row>
    <row r="85" spans="1:9" ht="15" x14ac:dyDescent="0.25">
      <c r="A85" s="59">
        <v>1273</v>
      </c>
      <c r="B85" s="39" t="s">
        <v>345</v>
      </c>
      <c r="C85" s="65">
        <v>183022.53</v>
      </c>
      <c r="D85" s="63"/>
      <c r="E85" s="63"/>
      <c r="F85" s="39"/>
      <c r="G85" s="39"/>
      <c r="H85"/>
      <c r="I85"/>
    </row>
    <row r="86" spans="1:9" ht="15" x14ac:dyDescent="0.25">
      <c r="A86" s="59">
        <v>1274</v>
      </c>
      <c r="B86" s="39" t="s">
        <v>346</v>
      </c>
      <c r="C86" s="62">
        <v>0</v>
      </c>
      <c r="D86" s="63"/>
      <c r="E86" s="63"/>
      <c r="F86" s="39"/>
      <c r="G86" s="39"/>
      <c r="H86"/>
      <c r="I86"/>
    </row>
    <row r="87" spans="1:9" ht="15" x14ac:dyDescent="0.25">
      <c r="A87" s="59">
        <v>1275</v>
      </c>
      <c r="B87" s="39" t="s">
        <v>347</v>
      </c>
      <c r="C87" s="62">
        <v>0</v>
      </c>
      <c r="D87" s="63"/>
      <c r="E87" s="63"/>
      <c r="F87" s="39"/>
      <c r="G87" s="39"/>
      <c r="H87"/>
      <c r="I87"/>
    </row>
    <row r="88" spans="1:9" ht="15" x14ac:dyDescent="0.25">
      <c r="A88" s="59">
        <v>1279</v>
      </c>
      <c r="B88" s="39" t="s">
        <v>348</v>
      </c>
      <c r="C88" s="62">
        <v>0</v>
      </c>
      <c r="D88" s="63"/>
      <c r="E88" s="63"/>
      <c r="F88" s="39"/>
      <c r="G88" s="39"/>
      <c r="H88"/>
      <c r="I88"/>
    </row>
    <row r="89" spans="1:9" ht="15" x14ac:dyDescent="0.25">
      <c r="A89" s="39"/>
      <c r="B89" s="39"/>
      <c r="C89" s="39"/>
      <c r="D89" s="39"/>
      <c r="E89" s="39"/>
      <c r="F89" s="39"/>
      <c r="G89" s="39"/>
      <c r="H89"/>
      <c r="I89"/>
    </row>
    <row r="90" spans="1:9" ht="15" x14ac:dyDescent="0.25">
      <c r="A90" s="37" t="s">
        <v>349</v>
      </c>
      <c r="B90" s="37"/>
      <c r="C90" s="37"/>
      <c r="D90" s="37"/>
      <c r="E90" s="37"/>
      <c r="F90" s="37"/>
      <c r="G90" s="37"/>
      <c r="H90"/>
      <c r="I90"/>
    </row>
    <row r="91" spans="1:9" ht="15" x14ac:dyDescent="0.25">
      <c r="A91" s="41" t="s">
        <v>69</v>
      </c>
      <c r="B91" s="41" t="s">
        <v>70</v>
      </c>
      <c r="C91" s="41" t="s">
        <v>71</v>
      </c>
      <c r="D91" s="41" t="s">
        <v>312</v>
      </c>
      <c r="E91" s="41"/>
      <c r="F91" s="41"/>
      <c r="G91" s="41"/>
      <c r="H91"/>
      <c r="I91"/>
    </row>
    <row r="92" spans="1:9" ht="15" x14ac:dyDescent="0.25">
      <c r="A92" s="59">
        <v>1160</v>
      </c>
      <c r="B92" s="39" t="s">
        <v>350</v>
      </c>
      <c r="C92" s="66">
        <v>0</v>
      </c>
      <c r="D92" s="39"/>
      <c r="E92" s="39"/>
      <c r="F92" s="39"/>
      <c r="G92" s="39"/>
      <c r="H92"/>
      <c r="I92"/>
    </row>
    <row r="93" spans="1:9" ht="15" x14ac:dyDescent="0.25">
      <c r="A93" s="59">
        <v>1161</v>
      </c>
      <c r="B93" s="39" t="s">
        <v>351</v>
      </c>
      <c r="C93" s="62">
        <v>0</v>
      </c>
      <c r="D93" s="39"/>
      <c r="E93" s="39"/>
      <c r="F93" s="39"/>
      <c r="G93" s="39"/>
      <c r="H93"/>
      <c r="I93"/>
    </row>
    <row r="94" spans="1:9" ht="15" x14ac:dyDescent="0.25">
      <c r="A94" s="59">
        <v>1162</v>
      </c>
      <c r="B94" s="39" t="s">
        <v>352</v>
      </c>
      <c r="C94" s="66">
        <v>169036.2</v>
      </c>
      <c r="D94" s="39"/>
      <c r="E94" s="39"/>
      <c r="F94" s="39"/>
      <c r="G94" s="39"/>
      <c r="H94"/>
      <c r="I94"/>
    </row>
    <row r="95" spans="1:9" ht="15" x14ac:dyDescent="0.25">
      <c r="A95" s="39"/>
      <c r="B95" s="39"/>
      <c r="C95" s="39"/>
      <c r="D95" s="39"/>
      <c r="E95" s="39"/>
      <c r="F95" s="39"/>
      <c r="G95" s="39"/>
      <c r="H95"/>
      <c r="I95"/>
    </row>
    <row r="96" spans="1:9" ht="15" x14ac:dyDescent="0.25">
      <c r="A96" s="37" t="s">
        <v>353</v>
      </c>
      <c r="B96" s="37"/>
      <c r="C96" s="37"/>
      <c r="D96" s="37"/>
      <c r="E96" s="37"/>
      <c r="F96" s="37"/>
      <c r="G96" s="37"/>
      <c r="H96"/>
      <c r="I96"/>
    </row>
    <row r="97" spans="1:9" ht="15" x14ac:dyDescent="0.25">
      <c r="A97" s="41" t="s">
        <v>69</v>
      </c>
      <c r="B97" s="41" t="s">
        <v>70</v>
      </c>
      <c r="C97" s="41" t="s">
        <v>71</v>
      </c>
      <c r="D97" s="41" t="s">
        <v>277</v>
      </c>
      <c r="E97" s="41"/>
      <c r="F97" s="41"/>
      <c r="G97" s="41"/>
      <c r="H97" s="41"/>
      <c r="I97"/>
    </row>
    <row r="98" spans="1:9" ht="15" x14ac:dyDescent="0.25">
      <c r="A98" s="59">
        <v>1190</v>
      </c>
      <c r="B98" s="39" t="s">
        <v>354</v>
      </c>
      <c r="C98" s="62">
        <v>0</v>
      </c>
      <c r="D98" s="39"/>
      <c r="E98" s="39"/>
      <c r="F98" s="39"/>
      <c r="G98" s="39"/>
      <c r="H98" s="39"/>
      <c r="I98"/>
    </row>
    <row r="99" spans="1:9" ht="15" x14ac:dyDescent="0.25">
      <c r="A99" s="59">
        <v>1191</v>
      </c>
      <c r="B99" s="39" t="s">
        <v>355</v>
      </c>
      <c r="C99" s="62">
        <v>0</v>
      </c>
      <c r="D99" s="39"/>
      <c r="E99" s="39"/>
      <c r="F99" s="39"/>
      <c r="G99" s="39"/>
      <c r="H99" s="39"/>
      <c r="I99"/>
    </row>
    <row r="100" spans="1:9" ht="15" x14ac:dyDescent="0.25">
      <c r="A100" s="59">
        <v>1192</v>
      </c>
      <c r="B100" s="39" t="s">
        <v>356</v>
      </c>
      <c r="C100" s="62">
        <v>0</v>
      </c>
      <c r="D100" s="39"/>
      <c r="E100" s="39"/>
      <c r="F100" s="39"/>
      <c r="G100" s="39"/>
      <c r="H100" s="39"/>
      <c r="I100"/>
    </row>
    <row r="101" spans="1:9" ht="15" x14ac:dyDescent="0.25">
      <c r="A101" s="59">
        <v>1193</v>
      </c>
      <c r="B101" s="39" t="s">
        <v>357</v>
      </c>
      <c r="C101" s="62">
        <v>0</v>
      </c>
      <c r="D101" s="39"/>
      <c r="E101" s="39"/>
      <c r="F101" s="39"/>
      <c r="G101" s="39"/>
      <c r="H101" s="39"/>
      <c r="I101"/>
    </row>
    <row r="102" spans="1:9" ht="15" x14ac:dyDescent="0.25">
      <c r="A102" s="59">
        <v>1194</v>
      </c>
      <c r="B102" s="39" t="s">
        <v>358</v>
      </c>
      <c r="C102" s="62">
        <v>0</v>
      </c>
      <c r="D102" s="39"/>
      <c r="E102" s="39"/>
      <c r="F102" s="39"/>
      <c r="G102" s="39"/>
      <c r="H102" s="39"/>
      <c r="I102"/>
    </row>
    <row r="103" spans="1:9" ht="15" x14ac:dyDescent="0.25">
      <c r="A103" s="59">
        <v>1290</v>
      </c>
      <c r="B103" s="39" t="s">
        <v>359</v>
      </c>
      <c r="C103" s="62">
        <v>0</v>
      </c>
      <c r="D103" s="39"/>
      <c r="E103" s="39"/>
      <c r="F103" s="39"/>
      <c r="G103" s="39"/>
      <c r="H103" s="39"/>
      <c r="I103"/>
    </row>
    <row r="104" spans="1:9" ht="15" x14ac:dyDescent="0.25">
      <c r="A104" s="59">
        <v>1291</v>
      </c>
      <c r="B104" s="39" t="s">
        <v>360</v>
      </c>
      <c r="C104" s="62">
        <v>0</v>
      </c>
      <c r="D104" s="39"/>
      <c r="E104" s="39"/>
      <c r="F104" s="39"/>
      <c r="G104" s="39"/>
      <c r="H104" s="39"/>
      <c r="I104"/>
    </row>
    <row r="105" spans="1:9" ht="15" x14ac:dyDescent="0.25">
      <c r="A105" s="59">
        <v>1292</v>
      </c>
      <c r="B105" s="39" t="s">
        <v>361</v>
      </c>
      <c r="C105" s="62">
        <v>0</v>
      </c>
      <c r="D105" s="39"/>
      <c r="E105" s="39"/>
      <c r="F105" s="39"/>
      <c r="G105" s="39"/>
      <c r="H105" s="39"/>
      <c r="I105"/>
    </row>
    <row r="106" spans="1:9" ht="15" x14ac:dyDescent="0.25">
      <c r="A106" s="59">
        <v>1293</v>
      </c>
      <c r="B106" s="39" t="s">
        <v>362</v>
      </c>
      <c r="C106" s="62">
        <v>0</v>
      </c>
      <c r="D106" s="39"/>
      <c r="E106" s="39"/>
      <c r="F106" s="39"/>
      <c r="G106" s="39"/>
      <c r="H106" s="39"/>
      <c r="I106"/>
    </row>
    <row r="107" spans="1:9" ht="15" x14ac:dyDescent="0.25">
      <c r="A107" s="39"/>
      <c r="B107" s="39"/>
      <c r="C107" s="39"/>
      <c r="D107" s="39"/>
      <c r="E107" s="39"/>
      <c r="F107" s="39"/>
      <c r="G107" s="39"/>
      <c r="H107" s="39"/>
      <c r="I107"/>
    </row>
    <row r="108" spans="1:9" ht="15" x14ac:dyDescent="0.25">
      <c r="A108" s="37" t="s">
        <v>363</v>
      </c>
      <c r="B108" s="37"/>
      <c r="C108" s="37"/>
      <c r="D108" s="37"/>
      <c r="E108" s="37"/>
      <c r="F108" s="37"/>
      <c r="G108" s="37"/>
      <c r="H108" s="37"/>
      <c r="I108"/>
    </row>
    <row r="109" spans="1:9" ht="15" x14ac:dyDescent="0.25">
      <c r="A109" s="41" t="s">
        <v>69</v>
      </c>
      <c r="B109" s="41" t="s">
        <v>70</v>
      </c>
      <c r="C109" s="41" t="s">
        <v>71</v>
      </c>
      <c r="D109" s="41" t="s">
        <v>273</v>
      </c>
      <c r="E109" s="41" t="s">
        <v>274</v>
      </c>
      <c r="F109" s="41" t="s">
        <v>275</v>
      </c>
      <c r="G109" s="41" t="s">
        <v>364</v>
      </c>
      <c r="H109" s="41" t="s">
        <v>365</v>
      </c>
      <c r="I109"/>
    </row>
    <row r="110" spans="1:9" ht="15" x14ac:dyDescent="0.25">
      <c r="A110" s="59">
        <v>2110</v>
      </c>
      <c r="B110" s="39" t="s">
        <v>366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39"/>
      <c r="I110"/>
    </row>
    <row r="111" spans="1:9" ht="15" x14ac:dyDescent="0.25">
      <c r="A111" s="59">
        <v>2111</v>
      </c>
      <c r="B111" s="39" t="s">
        <v>367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39"/>
      <c r="I111"/>
    </row>
    <row r="112" spans="1:9" ht="15" x14ac:dyDescent="0.25">
      <c r="A112" s="59">
        <v>2112</v>
      </c>
      <c r="B112" s="39" t="s">
        <v>368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39"/>
      <c r="I112"/>
    </row>
    <row r="113" spans="1:9" ht="15" x14ac:dyDescent="0.25">
      <c r="A113" s="59">
        <v>2113</v>
      </c>
      <c r="B113" s="39" t="s">
        <v>369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39"/>
      <c r="I113"/>
    </row>
    <row r="114" spans="1:9" ht="15" x14ac:dyDescent="0.25">
      <c r="A114" s="59">
        <v>2114</v>
      </c>
      <c r="B114" s="39" t="s">
        <v>370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39"/>
      <c r="I114"/>
    </row>
    <row r="115" spans="1:9" ht="15" x14ac:dyDescent="0.25">
      <c r="A115" s="59">
        <v>2115</v>
      </c>
      <c r="B115" s="39" t="s">
        <v>371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39"/>
      <c r="I115"/>
    </row>
    <row r="116" spans="1:9" ht="15" x14ac:dyDescent="0.25">
      <c r="A116" s="59">
        <v>2116</v>
      </c>
      <c r="B116" s="39" t="s">
        <v>372</v>
      </c>
      <c r="C116" s="62">
        <v>0</v>
      </c>
      <c r="D116" s="62">
        <v>0</v>
      </c>
      <c r="E116" s="62">
        <v>0</v>
      </c>
      <c r="F116" s="62">
        <v>0</v>
      </c>
      <c r="G116" s="62">
        <v>0</v>
      </c>
      <c r="H116" s="39"/>
      <c r="I116"/>
    </row>
    <row r="117" spans="1:9" ht="15" x14ac:dyDescent="0.25">
      <c r="A117" s="59">
        <v>2117</v>
      </c>
      <c r="B117" s="39" t="s">
        <v>373</v>
      </c>
      <c r="C117" s="62">
        <v>166895.79999999999</v>
      </c>
      <c r="D117" s="62">
        <v>0</v>
      </c>
      <c r="E117" s="62">
        <v>0</v>
      </c>
      <c r="F117" s="62">
        <v>0</v>
      </c>
      <c r="G117" s="62">
        <v>0</v>
      </c>
      <c r="H117" s="39"/>
      <c r="I117"/>
    </row>
    <row r="118" spans="1:9" ht="15" x14ac:dyDescent="0.25">
      <c r="A118" s="59">
        <v>2118</v>
      </c>
      <c r="B118" s="39" t="s">
        <v>374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39"/>
      <c r="I118"/>
    </row>
    <row r="119" spans="1:9" ht="15" x14ac:dyDescent="0.25">
      <c r="A119" s="59">
        <v>2119</v>
      </c>
      <c r="B119" s="39" t="s">
        <v>375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39"/>
      <c r="I119"/>
    </row>
    <row r="120" spans="1:9" ht="15" x14ac:dyDescent="0.25">
      <c r="A120" s="59">
        <v>2120</v>
      </c>
      <c r="B120" s="39" t="s">
        <v>376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39"/>
      <c r="I120"/>
    </row>
    <row r="121" spans="1:9" ht="15" x14ac:dyDescent="0.25">
      <c r="A121" s="59">
        <v>2121</v>
      </c>
      <c r="B121" s="39" t="s">
        <v>377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39"/>
      <c r="I121"/>
    </row>
    <row r="122" spans="1:9" ht="15" x14ac:dyDescent="0.25">
      <c r="A122" s="59">
        <v>2122</v>
      </c>
      <c r="B122" s="39" t="s">
        <v>378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39"/>
      <c r="I122"/>
    </row>
    <row r="123" spans="1:9" ht="15" x14ac:dyDescent="0.25">
      <c r="A123" s="59">
        <v>2129</v>
      </c>
      <c r="B123" s="39" t="s">
        <v>379</v>
      </c>
      <c r="C123" s="62">
        <v>0</v>
      </c>
      <c r="D123" s="62">
        <v>0</v>
      </c>
      <c r="E123" s="62">
        <v>0</v>
      </c>
      <c r="F123" s="62">
        <v>0</v>
      </c>
      <c r="G123" s="62">
        <v>0</v>
      </c>
      <c r="H123" s="39"/>
      <c r="I123"/>
    </row>
    <row r="124" spans="1:9" ht="15" x14ac:dyDescent="0.25">
      <c r="A124" s="39"/>
      <c r="B124" s="39"/>
      <c r="C124" s="39"/>
      <c r="D124" s="39"/>
      <c r="E124" s="39"/>
      <c r="F124" s="39"/>
      <c r="G124" s="39"/>
      <c r="H124" s="39"/>
      <c r="I124"/>
    </row>
    <row r="125" spans="1:9" ht="15" x14ac:dyDescent="0.25">
      <c r="A125" s="37" t="s">
        <v>380</v>
      </c>
      <c r="B125" s="37"/>
      <c r="C125" s="37"/>
      <c r="D125" s="37"/>
      <c r="E125" s="37"/>
      <c r="F125" s="37"/>
      <c r="G125" s="37"/>
      <c r="H125" s="37"/>
      <c r="I125"/>
    </row>
    <row r="126" spans="1:9" ht="15" x14ac:dyDescent="0.25">
      <c r="A126" s="41" t="s">
        <v>69</v>
      </c>
      <c r="B126" s="41" t="s">
        <v>70</v>
      </c>
      <c r="C126" s="41" t="s">
        <v>71</v>
      </c>
      <c r="D126" s="41" t="s">
        <v>381</v>
      </c>
      <c r="E126" s="41" t="s">
        <v>277</v>
      </c>
      <c r="F126" s="41"/>
      <c r="G126" s="41"/>
      <c r="H126" s="41"/>
      <c r="I126"/>
    </row>
    <row r="127" spans="1:9" ht="15" x14ac:dyDescent="0.25">
      <c r="A127" s="59">
        <v>2160</v>
      </c>
      <c r="B127" s="39" t="s">
        <v>382</v>
      </c>
      <c r="C127" s="62">
        <v>0</v>
      </c>
      <c r="D127" s="39"/>
      <c r="E127" s="39"/>
      <c r="F127" s="39"/>
      <c r="G127" s="39"/>
      <c r="H127" s="39"/>
      <c r="I127"/>
    </row>
    <row r="128" spans="1:9" ht="15" x14ac:dyDescent="0.25">
      <c r="A128" s="59">
        <v>2161</v>
      </c>
      <c r="B128" s="39" t="s">
        <v>383</v>
      </c>
      <c r="C128" s="62">
        <v>4065.01</v>
      </c>
      <c r="D128" s="39"/>
      <c r="E128" s="39"/>
      <c r="F128" s="39"/>
      <c r="G128" s="39"/>
      <c r="H128" s="39"/>
      <c r="I128"/>
    </row>
    <row r="129" spans="1:9" ht="15" x14ac:dyDescent="0.25">
      <c r="A129" s="59">
        <v>2162</v>
      </c>
      <c r="B129" s="39" t="s">
        <v>384</v>
      </c>
      <c r="C129" s="62">
        <v>0</v>
      </c>
      <c r="D129" s="39"/>
      <c r="E129" s="39"/>
      <c r="F129"/>
      <c r="G129"/>
      <c r="H129"/>
      <c r="I129"/>
    </row>
    <row r="130" spans="1:9" ht="15" x14ac:dyDescent="0.25">
      <c r="A130" s="59">
        <v>2163</v>
      </c>
      <c r="B130" s="39" t="s">
        <v>385</v>
      </c>
      <c r="C130" s="62">
        <v>0</v>
      </c>
      <c r="D130" s="39"/>
      <c r="E130" s="39"/>
      <c r="F130"/>
      <c r="G130"/>
      <c r="H130"/>
      <c r="I130"/>
    </row>
    <row r="131" spans="1:9" ht="15" x14ac:dyDescent="0.25">
      <c r="A131" s="59">
        <v>2164</v>
      </c>
      <c r="B131" s="39" t="s">
        <v>386</v>
      </c>
      <c r="C131" s="62">
        <v>0</v>
      </c>
      <c r="D131" s="39"/>
      <c r="E131" s="39"/>
      <c r="F131"/>
      <c r="G131"/>
      <c r="H131"/>
      <c r="I131"/>
    </row>
    <row r="132" spans="1:9" ht="15" x14ac:dyDescent="0.25">
      <c r="A132" s="59">
        <v>2165</v>
      </c>
      <c r="B132" s="39" t="s">
        <v>387</v>
      </c>
      <c r="C132" s="62">
        <v>0</v>
      </c>
      <c r="D132" s="39"/>
      <c r="E132" s="39"/>
      <c r="F132"/>
      <c r="G132"/>
      <c r="H132"/>
      <c r="I132"/>
    </row>
    <row r="133" spans="1:9" ht="15" x14ac:dyDescent="0.25">
      <c r="A133" s="59">
        <v>2166</v>
      </c>
      <c r="B133" s="39" t="s">
        <v>388</v>
      </c>
      <c r="C133" s="62">
        <v>0</v>
      </c>
      <c r="D133" s="39"/>
      <c r="E133" s="39"/>
      <c r="F133"/>
      <c r="G133"/>
      <c r="H133"/>
      <c r="I133"/>
    </row>
    <row r="134" spans="1:9" ht="15" x14ac:dyDescent="0.25">
      <c r="A134" s="59">
        <v>2250</v>
      </c>
      <c r="B134" s="39" t="s">
        <v>389</v>
      </c>
      <c r="C134" s="62">
        <v>0</v>
      </c>
      <c r="D134" s="39"/>
      <c r="E134" s="39"/>
      <c r="F134"/>
      <c r="G134"/>
      <c r="H134"/>
      <c r="I134"/>
    </row>
    <row r="135" spans="1:9" ht="15" x14ac:dyDescent="0.25">
      <c r="A135" s="59">
        <v>2251</v>
      </c>
      <c r="B135" s="39" t="s">
        <v>390</v>
      </c>
      <c r="C135" s="62">
        <v>0</v>
      </c>
      <c r="D135" s="39"/>
      <c r="E135" s="39"/>
      <c r="F135"/>
      <c r="G135"/>
      <c r="H135"/>
      <c r="I135"/>
    </row>
    <row r="136" spans="1:9" ht="15" x14ac:dyDescent="0.25">
      <c r="A136" s="59">
        <v>2252</v>
      </c>
      <c r="B136" s="39" t="s">
        <v>391</v>
      </c>
      <c r="C136" s="62">
        <v>0</v>
      </c>
      <c r="D136" s="39"/>
      <c r="E136" s="39"/>
      <c r="F136"/>
      <c r="G136"/>
      <c r="H136"/>
      <c r="I136"/>
    </row>
    <row r="137" spans="1:9" ht="15" x14ac:dyDescent="0.25">
      <c r="A137" s="59">
        <v>2253</v>
      </c>
      <c r="B137" s="39" t="s">
        <v>392</v>
      </c>
      <c r="C137" s="62">
        <v>0</v>
      </c>
      <c r="D137" s="39"/>
      <c r="E137" s="39"/>
      <c r="F137"/>
      <c r="G137"/>
      <c r="H137"/>
      <c r="I137"/>
    </row>
    <row r="138" spans="1:9" ht="15" x14ac:dyDescent="0.25">
      <c r="A138" s="59">
        <v>2254</v>
      </c>
      <c r="B138" s="39" t="s">
        <v>393</v>
      </c>
      <c r="C138" s="62">
        <v>0</v>
      </c>
      <c r="D138" s="39"/>
      <c r="E138" s="39"/>
      <c r="F138"/>
      <c r="G138"/>
      <c r="H138"/>
      <c r="I138"/>
    </row>
    <row r="139" spans="1:9" ht="15" x14ac:dyDescent="0.25">
      <c r="A139" s="59">
        <v>2255</v>
      </c>
      <c r="B139" s="39" t="s">
        <v>394</v>
      </c>
      <c r="C139" s="62">
        <v>0</v>
      </c>
      <c r="D139" s="39"/>
      <c r="E139" s="39"/>
      <c r="F139"/>
      <c r="G139"/>
      <c r="H139"/>
      <c r="I139"/>
    </row>
    <row r="140" spans="1:9" ht="15" x14ac:dyDescent="0.25">
      <c r="A140" s="59">
        <v>2256</v>
      </c>
      <c r="B140" s="39" t="s">
        <v>395</v>
      </c>
      <c r="C140" s="62">
        <v>0</v>
      </c>
      <c r="D140" s="39"/>
      <c r="E140" s="39"/>
      <c r="F140"/>
      <c r="G140"/>
      <c r="H140"/>
      <c r="I140"/>
    </row>
    <row r="141" spans="1:9" ht="15" x14ac:dyDescent="0.25">
      <c r="A141" s="39"/>
      <c r="B141" s="39"/>
      <c r="C141" s="39"/>
      <c r="D141" s="39"/>
      <c r="E141" s="39"/>
      <c r="F141"/>
      <c r="G141"/>
      <c r="H141"/>
      <c r="I141"/>
    </row>
    <row r="142" spans="1:9" ht="15" x14ac:dyDescent="0.25">
      <c r="A142" s="37" t="s">
        <v>396</v>
      </c>
      <c r="B142" s="37"/>
      <c r="C142" s="37"/>
      <c r="D142" s="37"/>
      <c r="E142" s="37"/>
      <c r="F142"/>
      <c r="G142"/>
      <c r="H142"/>
      <c r="I142"/>
    </row>
    <row r="143" spans="1:9" ht="15" x14ac:dyDescent="0.25">
      <c r="A143" s="67" t="s">
        <v>69</v>
      </c>
      <c r="B143" s="67" t="s">
        <v>70</v>
      </c>
      <c r="C143" s="67" t="s">
        <v>71</v>
      </c>
      <c r="D143" s="41" t="s">
        <v>381</v>
      </c>
      <c r="E143" s="41" t="s">
        <v>277</v>
      </c>
      <c r="F143"/>
      <c r="G143"/>
      <c r="H143"/>
      <c r="I143"/>
    </row>
    <row r="144" spans="1:9" ht="15" x14ac:dyDescent="0.25">
      <c r="A144" s="59">
        <v>2150</v>
      </c>
      <c r="B144" s="39" t="s">
        <v>397</v>
      </c>
      <c r="C144" s="62">
        <v>0</v>
      </c>
      <c r="D144" s="39"/>
      <c r="E144" s="39"/>
      <c r="F144"/>
      <c r="G144"/>
      <c r="H144"/>
      <c r="I144"/>
    </row>
    <row r="145" spans="1:9" ht="15" x14ac:dyDescent="0.25">
      <c r="A145" s="59">
        <v>2151</v>
      </c>
      <c r="B145" s="39" t="s">
        <v>398</v>
      </c>
      <c r="C145" s="62">
        <v>0</v>
      </c>
      <c r="D145" s="39"/>
      <c r="E145" s="39"/>
      <c r="F145"/>
      <c r="G145"/>
      <c r="H145"/>
      <c r="I145"/>
    </row>
    <row r="146" spans="1:9" ht="15" x14ac:dyDescent="0.25">
      <c r="A146" s="59">
        <v>2152</v>
      </c>
      <c r="B146" s="39" t="s">
        <v>399</v>
      </c>
      <c r="C146" s="62">
        <v>0</v>
      </c>
      <c r="D146" s="39"/>
      <c r="E146" s="39"/>
      <c r="F146"/>
      <c r="G146"/>
      <c r="H146"/>
      <c r="I146"/>
    </row>
    <row r="147" spans="1:9" ht="15" x14ac:dyDescent="0.25">
      <c r="A147" s="59">
        <v>2159</v>
      </c>
      <c r="B147" s="39" t="s">
        <v>400</v>
      </c>
      <c r="C147" s="62">
        <v>0</v>
      </c>
      <c r="D147" s="39"/>
      <c r="E147" s="39"/>
      <c r="F147"/>
      <c r="G147"/>
      <c r="H147"/>
      <c r="I147"/>
    </row>
    <row r="148" spans="1:9" ht="15" x14ac:dyDescent="0.25">
      <c r="A148" s="59">
        <v>2240</v>
      </c>
      <c r="B148" s="39" t="s">
        <v>401</v>
      </c>
      <c r="C148" s="62">
        <v>0</v>
      </c>
      <c r="D148" s="39"/>
      <c r="E148" s="39"/>
      <c r="F148"/>
      <c r="G148"/>
      <c r="H148"/>
      <c r="I148"/>
    </row>
    <row r="149" spans="1:9" ht="15" x14ac:dyDescent="0.25">
      <c r="A149" s="59">
        <v>2241</v>
      </c>
      <c r="B149" s="39" t="s">
        <v>402</v>
      </c>
      <c r="C149" s="62">
        <v>0</v>
      </c>
      <c r="D149" s="39"/>
      <c r="E149" s="39"/>
      <c r="F149"/>
      <c r="G149"/>
      <c r="H149"/>
      <c r="I149"/>
    </row>
    <row r="150" spans="1:9" ht="15" x14ac:dyDescent="0.25">
      <c r="A150" s="59">
        <v>2242</v>
      </c>
      <c r="B150" s="39" t="s">
        <v>403</v>
      </c>
      <c r="C150" s="62">
        <v>0</v>
      </c>
      <c r="D150" s="39"/>
      <c r="E150" s="39"/>
      <c r="F150"/>
      <c r="G150"/>
      <c r="H150"/>
      <c r="I150"/>
    </row>
    <row r="151" spans="1:9" ht="15" x14ac:dyDescent="0.25">
      <c r="A151" s="59">
        <v>2249</v>
      </c>
      <c r="B151" s="39" t="s">
        <v>404</v>
      </c>
      <c r="C151" s="62">
        <v>0</v>
      </c>
      <c r="D151" s="39"/>
      <c r="E151" s="39"/>
      <c r="F151"/>
      <c r="G151"/>
      <c r="H151"/>
      <c r="I151"/>
    </row>
    <row r="152" spans="1:9" ht="15" x14ac:dyDescent="0.25">
      <c r="A152" s="59"/>
      <c r="B152" s="39"/>
      <c r="C152" s="62"/>
      <c r="D152" s="39"/>
      <c r="E152" s="39"/>
      <c r="F152"/>
      <c r="G152"/>
      <c r="H152"/>
      <c r="I152"/>
    </row>
    <row r="153" spans="1:9" ht="15" x14ac:dyDescent="0.25">
      <c r="A153" s="37" t="s">
        <v>405</v>
      </c>
      <c r="B153" s="37"/>
      <c r="C153" s="37"/>
      <c r="D153" s="37"/>
      <c r="E153" s="37"/>
      <c r="F153"/>
      <c r="G153"/>
      <c r="H153"/>
      <c r="I153"/>
    </row>
    <row r="154" spans="1:9" ht="15" x14ac:dyDescent="0.25">
      <c r="A154" s="67" t="s">
        <v>69</v>
      </c>
      <c r="B154" s="67" t="s">
        <v>70</v>
      </c>
      <c r="C154" s="67" t="s">
        <v>71</v>
      </c>
      <c r="D154" s="41" t="s">
        <v>381</v>
      </c>
      <c r="E154" s="41" t="s">
        <v>277</v>
      </c>
      <c r="F154"/>
      <c r="G154"/>
      <c r="H154"/>
      <c r="I154"/>
    </row>
    <row r="155" spans="1:9" ht="15" x14ac:dyDescent="0.25">
      <c r="A155" s="59">
        <v>2170</v>
      </c>
      <c r="B155" s="39" t="s">
        <v>406</v>
      </c>
      <c r="C155" s="62">
        <v>0</v>
      </c>
      <c r="D155" s="39"/>
      <c r="E155" s="39"/>
      <c r="F155"/>
      <c r="G155"/>
      <c r="H155"/>
      <c r="I155"/>
    </row>
    <row r="156" spans="1:9" ht="15" x14ac:dyDescent="0.25">
      <c r="A156" s="59">
        <v>2171</v>
      </c>
      <c r="B156" s="39" t="s">
        <v>407</v>
      </c>
      <c r="C156" s="62">
        <v>0</v>
      </c>
      <c r="D156" s="39"/>
      <c r="E156" s="39"/>
      <c r="F156"/>
      <c r="G156"/>
      <c r="H156"/>
      <c r="I156"/>
    </row>
    <row r="157" spans="1:9" ht="15" x14ac:dyDescent="0.25">
      <c r="A157" s="59">
        <v>2172</v>
      </c>
      <c r="B157" s="39" t="s">
        <v>408</v>
      </c>
      <c r="C157" s="62">
        <v>0</v>
      </c>
      <c r="D157" s="39"/>
      <c r="E157" s="39"/>
      <c r="F157"/>
      <c r="G157"/>
      <c r="H157"/>
      <c r="I157"/>
    </row>
    <row r="158" spans="1:9" ht="15" x14ac:dyDescent="0.25">
      <c r="A158" s="59">
        <v>2179</v>
      </c>
      <c r="B158" s="39" t="s">
        <v>409</v>
      </c>
      <c r="C158" s="62">
        <v>0</v>
      </c>
      <c r="D158" s="39"/>
      <c r="E158" s="39"/>
      <c r="F158"/>
      <c r="G158"/>
      <c r="H158"/>
      <c r="I158"/>
    </row>
    <row r="159" spans="1:9" ht="15" x14ac:dyDescent="0.25">
      <c r="A159" s="59">
        <v>2260</v>
      </c>
      <c r="B159" s="39" t="s">
        <v>410</v>
      </c>
      <c r="C159" s="62">
        <v>0</v>
      </c>
      <c r="D159" s="39"/>
      <c r="E159" s="39"/>
      <c r="F159"/>
      <c r="G159"/>
      <c r="H159"/>
      <c r="I159"/>
    </row>
    <row r="160" spans="1:9" ht="15" x14ac:dyDescent="0.25">
      <c r="A160" s="59">
        <v>2261</v>
      </c>
      <c r="B160" s="39" t="s">
        <v>411</v>
      </c>
      <c r="C160" s="62">
        <v>0</v>
      </c>
      <c r="D160" s="39"/>
      <c r="E160" s="39"/>
      <c r="F160"/>
      <c r="G160"/>
      <c r="H160"/>
      <c r="I160"/>
    </row>
    <row r="161" spans="1:9" ht="15" x14ac:dyDescent="0.25">
      <c r="A161" s="59">
        <v>2262</v>
      </c>
      <c r="B161" s="39" t="s">
        <v>412</v>
      </c>
      <c r="C161" s="62">
        <v>0</v>
      </c>
      <c r="D161" s="39"/>
      <c r="E161" s="39"/>
      <c r="F161"/>
      <c r="G161"/>
      <c r="H161"/>
      <c r="I161"/>
    </row>
    <row r="162" spans="1:9" ht="15" x14ac:dyDescent="0.25">
      <c r="A162" s="59">
        <v>2263</v>
      </c>
      <c r="B162" s="39" t="s">
        <v>413</v>
      </c>
      <c r="C162" s="62">
        <v>0</v>
      </c>
      <c r="D162" s="39"/>
      <c r="E162" s="39"/>
      <c r="F162"/>
      <c r="G162"/>
      <c r="H162"/>
      <c r="I162"/>
    </row>
    <row r="163" spans="1:9" ht="15" x14ac:dyDescent="0.25">
      <c r="A163" s="59">
        <v>2269</v>
      </c>
      <c r="B163" s="39" t="s">
        <v>414</v>
      </c>
      <c r="C163" s="62">
        <v>0</v>
      </c>
      <c r="D163" s="39"/>
      <c r="E163" s="39"/>
      <c r="F163"/>
      <c r="G163"/>
      <c r="H163"/>
      <c r="I163"/>
    </row>
    <row r="164" spans="1:9" ht="15" x14ac:dyDescent="0.25">
      <c r="A164" s="39"/>
      <c r="B164" s="39"/>
      <c r="C164" s="39"/>
      <c r="D164" s="39"/>
      <c r="E164" s="39"/>
      <c r="F164"/>
      <c r="G164"/>
      <c r="H164"/>
      <c r="I164"/>
    </row>
    <row r="165" spans="1:9" ht="15" x14ac:dyDescent="0.25">
      <c r="A165" s="37" t="s">
        <v>415</v>
      </c>
      <c r="B165" s="37"/>
      <c r="C165" s="37"/>
      <c r="D165" s="37"/>
      <c r="E165" s="37"/>
      <c r="F165"/>
      <c r="G165"/>
      <c r="H165"/>
      <c r="I165"/>
    </row>
    <row r="166" spans="1:9" ht="15" x14ac:dyDescent="0.25">
      <c r="A166" s="67" t="s">
        <v>69</v>
      </c>
      <c r="B166" s="67" t="s">
        <v>70</v>
      </c>
      <c r="C166" s="67" t="s">
        <v>71</v>
      </c>
      <c r="D166" s="41" t="s">
        <v>381</v>
      </c>
      <c r="E166" s="41" t="s">
        <v>277</v>
      </c>
      <c r="F166"/>
      <c r="G166"/>
      <c r="H166"/>
      <c r="I166"/>
    </row>
    <row r="167" spans="1:9" ht="15" x14ac:dyDescent="0.25">
      <c r="A167" s="59">
        <v>2190</v>
      </c>
      <c r="B167" s="39" t="s">
        <v>416</v>
      </c>
      <c r="C167" s="62">
        <v>0</v>
      </c>
      <c r="D167" s="39"/>
      <c r="E167" s="39"/>
      <c r="F167"/>
      <c r="G167"/>
      <c r="H167"/>
      <c r="I167"/>
    </row>
    <row r="168" spans="1:9" ht="15" x14ac:dyDescent="0.25">
      <c r="A168" s="59">
        <v>2191</v>
      </c>
      <c r="B168" s="39" t="s">
        <v>417</v>
      </c>
      <c r="C168" s="62">
        <v>0</v>
      </c>
      <c r="D168" s="39"/>
      <c r="E168" s="39"/>
      <c r="F168"/>
      <c r="G168"/>
      <c r="H168"/>
      <c r="I168"/>
    </row>
    <row r="169" spans="1:9" ht="15" x14ac:dyDescent="0.25">
      <c r="A169" s="59">
        <v>2192</v>
      </c>
      <c r="B169" s="39" t="s">
        <v>418</v>
      </c>
      <c r="C169" s="62">
        <v>0</v>
      </c>
      <c r="D169" s="39"/>
      <c r="E169" s="39"/>
      <c r="F169"/>
      <c r="G169"/>
      <c r="H169"/>
      <c r="I169"/>
    </row>
    <row r="170" spans="1:9" ht="15" x14ac:dyDescent="0.25">
      <c r="A170" s="59">
        <v>2199</v>
      </c>
      <c r="B170" s="39" t="s">
        <v>419</v>
      </c>
      <c r="C170" s="62">
        <v>0</v>
      </c>
      <c r="D170" s="39"/>
      <c r="E170" s="39"/>
      <c r="F170"/>
      <c r="G170"/>
      <c r="H170"/>
      <c r="I170"/>
    </row>
    <row r="171" spans="1:9" ht="15" x14ac:dyDescent="0.25">
      <c r="A171" s="39"/>
      <c r="B171" s="39"/>
      <c r="C171" s="39"/>
      <c r="D171" s="39"/>
      <c r="E171" s="39"/>
      <c r="F171"/>
      <c r="G171"/>
      <c r="H171"/>
      <c r="I171"/>
    </row>
    <row r="172" spans="1:9" ht="15" x14ac:dyDescent="0.25">
      <c r="A172" s="39"/>
      <c r="B172" s="39"/>
      <c r="C172" s="39"/>
      <c r="D172" s="39"/>
      <c r="E172" s="39"/>
      <c r="F172"/>
      <c r="G172"/>
      <c r="H172"/>
      <c r="I172"/>
    </row>
    <row r="173" spans="1:9" ht="15" x14ac:dyDescent="0.25">
      <c r="A173" s="39"/>
      <c r="B173" s="39"/>
      <c r="C173" s="39"/>
      <c r="D173" s="39"/>
      <c r="E173" s="39"/>
      <c r="F173"/>
      <c r="G173"/>
      <c r="H173"/>
      <c r="I17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7C33-8A6D-43DD-A670-38C96B0C5FDF}">
  <sheetPr>
    <tabColor theme="4" tint="0.39997558519241921"/>
  </sheetPr>
  <dimension ref="A1:E39"/>
  <sheetViews>
    <sheetView topLeftCell="A28" workbookViewId="0">
      <selection activeCell="D12" sqref="D12"/>
    </sheetView>
  </sheetViews>
  <sheetFormatPr baseColWidth="10" defaultColWidth="9.140625" defaultRowHeight="11.25" x14ac:dyDescent="0.2"/>
  <cols>
    <col min="1" max="1" width="10" style="69" customWidth="1"/>
    <col min="2" max="2" width="51" style="69" customWidth="1"/>
    <col min="3" max="3" width="13.42578125" style="69" bestFit="1" customWidth="1"/>
    <col min="4" max="4" width="17.85546875" style="69" customWidth="1"/>
    <col min="5" max="5" width="25" style="69" customWidth="1"/>
    <col min="6" max="16384" width="9.140625" style="69"/>
  </cols>
  <sheetData>
    <row r="1" spans="1:5" ht="54" customHeight="1" x14ac:dyDescent="0.25">
      <c r="A1" s="155" t="s">
        <v>0</v>
      </c>
      <c r="B1" s="156"/>
      <c r="C1" s="156"/>
      <c r="D1" s="68" t="s">
        <v>1</v>
      </c>
      <c r="E1" s="30">
        <v>2025</v>
      </c>
    </row>
    <row r="2" spans="1:5" ht="18.95" customHeight="1" x14ac:dyDescent="0.25">
      <c r="A2" s="157" t="s">
        <v>420</v>
      </c>
      <c r="B2" s="158"/>
      <c r="C2" s="158"/>
      <c r="D2" s="68" t="s">
        <v>3</v>
      </c>
      <c r="E2" s="30" t="s">
        <v>4</v>
      </c>
    </row>
    <row r="3" spans="1:5" ht="18.95" customHeight="1" x14ac:dyDescent="0.25">
      <c r="A3" s="157" t="s">
        <v>5</v>
      </c>
      <c r="B3" s="158"/>
      <c r="C3" s="158"/>
      <c r="D3" s="68" t="s">
        <v>6</v>
      </c>
      <c r="E3" s="33">
        <f>+Notas_ACT!E3</f>
        <v>2</v>
      </c>
    </row>
    <row r="4" spans="1:5" ht="15" x14ac:dyDescent="0.25">
      <c r="A4" s="157" t="s">
        <v>7</v>
      </c>
      <c r="B4" s="158"/>
      <c r="C4" s="158"/>
      <c r="D4" s="68"/>
      <c r="E4" s="30"/>
    </row>
    <row r="5" spans="1:5" x14ac:dyDescent="0.2">
      <c r="A5" s="36" t="s">
        <v>67</v>
      </c>
      <c r="B5" s="37"/>
      <c r="C5" s="37"/>
      <c r="D5" s="37"/>
      <c r="E5" s="37"/>
    </row>
    <row r="6" spans="1:5" x14ac:dyDescent="0.2">
      <c r="A6" s="39"/>
      <c r="B6" s="39"/>
      <c r="C6" s="39"/>
      <c r="D6" s="39"/>
      <c r="E6" s="39"/>
    </row>
    <row r="7" spans="1:5" x14ac:dyDescent="0.2">
      <c r="A7" s="37" t="s">
        <v>421</v>
      </c>
      <c r="B7" s="37"/>
      <c r="C7" s="37"/>
      <c r="D7" s="37"/>
      <c r="E7" s="37"/>
    </row>
    <row r="8" spans="1:5" x14ac:dyDescent="0.2">
      <c r="A8" s="41" t="s">
        <v>69</v>
      </c>
      <c r="B8" s="41" t="s">
        <v>70</v>
      </c>
      <c r="C8" s="41" t="s">
        <v>71</v>
      </c>
      <c r="D8" s="41" t="s">
        <v>264</v>
      </c>
      <c r="E8" s="41" t="s">
        <v>381</v>
      </c>
    </row>
    <row r="9" spans="1:5" x14ac:dyDescent="0.2">
      <c r="A9" s="59">
        <v>3110</v>
      </c>
      <c r="B9" s="39" t="s">
        <v>123</v>
      </c>
      <c r="C9" s="62">
        <v>2867525</v>
      </c>
      <c r="D9" s="39"/>
      <c r="E9" s="39"/>
    </row>
    <row r="10" spans="1:5" x14ac:dyDescent="0.2">
      <c r="A10" s="59">
        <v>3120</v>
      </c>
      <c r="B10" s="39" t="s">
        <v>422</v>
      </c>
      <c r="C10" s="62">
        <v>0</v>
      </c>
      <c r="D10" s="39"/>
      <c r="E10" s="39"/>
    </row>
    <row r="11" spans="1:5" x14ac:dyDescent="0.2">
      <c r="A11" s="59">
        <v>3130</v>
      </c>
      <c r="B11" s="39" t="s">
        <v>423</v>
      </c>
      <c r="C11" s="62">
        <v>0</v>
      </c>
      <c r="D11" s="39"/>
      <c r="E11" s="39"/>
    </row>
    <row r="12" spans="1:5" x14ac:dyDescent="0.2">
      <c r="A12" s="39"/>
      <c r="B12" s="39"/>
      <c r="C12" s="39"/>
      <c r="D12" s="39"/>
      <c r="E12" s="39"/>
    </row>
    <row r="13" spans="1:5" x14ac:dyDescent="0.2">
      <c r="A13" s="37" t="s">
        <v>424</v>
      </c>
      <c r="B13" s="37"/>
      <c r="C13" s="37"/>
      <c r="D13" s="37"/>
      <c r="E13" s="37"/>
    </row>
    <row r="14" spans="1:5" x14ac:dyDescent="0.2">
      <c r="A14" s="41" t="s">
        <v>69</v>
      </c>
      <c r="B14" s="41" t="s">
        <v>70</v>
      </c>
      <c r="C14" s="41" t="s">
        <v>71</v>
      </c>
      <c r="D14" s="41" t="s">
        <v>425</v>
      </c>
      <c r="E14" s="41"/>
    </row>
    <row r="15" spans="1:5" x14ac:dyDescent="0.2">
      <c r="A15" s="59">
        <v>3210</v>
      </c>
      <c r="B15" s="39" t="s">
        <v>426</v>
      </c>
      <c r="C15" s="62">
        <f>+[7]VHP!D28</f>
        <v>8327874.4400000004</v>
      </c>
      <c r="D15" s="69" t="s">
        <v>427</v>
      </c>
      <c r="E15" s="39"/>
    </row>
    <row r="16" spans="1:5" x14ac:dyDescent="0.2">
      <c r="A16" s="59">
        <v>3220</v>
      </c>
      <c r="B16" s="39" t="s">
        <v>428</v>
      </c>
      <c r="C16" s="70">
        <v>34206897.130000003</v>
      </c>
      <c r="D16" s="69" t="s">
        <v>429</v>
      </c>
      <c r="E16" s="39"/>
    </row>
    <row r="17" spans="1:5" ht="15" x14ac:dyDescent="0.25">
      <c r="A17" s="59">
        <v>3230</v>
      </c>
      <c r="B17" s="39" t="s">
        <v>430</v>
      </c>
      <c r="C17" s="62">
        <v>0</v>
      </c>
      <c r="D17" s="39"/>
      <c r="E17"/>
    </row>
    <row r="18" spans="1:5" ht="15" x14ac:dyDescent="0.25">
      <c r="A18" s="59">
        <v>3231</v>
      </c>
      <c r="B18" s="39" t="s">
        <v>431</v>
      </c>
      <c r="C18" s="62">
        <v>0</v>
      </c>
      <c r="D18" s="39"/>
      <c r="E18"/>
    </row>
    <row r="19" spans="1:5" ht="15" x14ac:dyDescent="0.25">
      <c r="A19" s="59">
        <v>3232</v>
      </c>
      <c r="B19" s="39" t="s">
        <v>432</v>
      </c>
      <c r="C19" s="62">
        <v>0</v>
      </c>
      <c r="D19" s="39"/>
      <c r="E19"/>
    </row>
    <row r="20" spans="1:5" ht="15" x14ac:dyDescent="0.25">
      <c r="A20" s="59">
        <v>3233</v>
      </c>
      <c r="B20" s="39" t="s">
        <v>433</v>
      </c>
      <c r="C20" s="62">
        <v>0</v>
      </c>
      <c r="D20" s="39"/>
      <c r="E20"/>
    </row>
    <row r="21" spans="1:5" ht="15" x14ac:dyDescent="0.25">
      <c r="A21" s="59">
        <v>3239</v>
      </c>
      <c r="B21" s="39" t="s">
        <v>434</v>
      </c>
      <c r="C21" s="62">
        <v>0</v>
      </c>
      <c r="D21" s="39"/>
      <c r="E21"/>
    </row>
    <row r="22" spans="1:5" ht="15" x14ac:dyDescent="0.25">
      <c r="A22" s="59">
        <v>3240</v>
      </c>
      <c r="B22" s="39" t="s">
        <v>435</v>
      </c>
      <c r="C22" s="62">
        <v>0</v>
      </c>
      <c r="D22" s="39"/>
      <c r="E22"/>
    </row>
    <row r="23" spans="1:5" ht="15" x14ac:dyDescent="0.25">
      <c r="A23" s="59">
        <v>3241</v>
      </c>
      <c r="B23" s="39" t="s">
        <v>436</v>
      </c>
      <c r="C23" s="62">
        <v>0</v>
      </c>
      <c r="D23" s="39"/>
      <c r="E23"/>
    </row>
    <row r="24" spans="1:5" ht="15" x14ac:dyDescent="0.25">
      <c r="A24" s="59">
        <v>3242</v>
      </c>
      <c r="B24" s="39" t="s">
        <v>437</v>
      </c>
      <c r="C24" s="62">
        <v>0</v>
      </c>
      <c r="D24" s="39"/>
      <c r="E24"/>
    </row>
    <row r="25" spans="1:5" ht="15" x14ac:dyDescent="0.25">
      <c r="A25" s="59">
        <v>3243</v>
      </c>
      <c r="B25" s="39" t="s">
        <v>438</v>
      </c>
      <c r="C25" s="62">
        <v>0</v>
      </c>
      <c r="D25" s="39"/>
      <c r="E25"/>
    </row>
    <row r="26" spans="1:5" ht="15" x14ac:dyDescent="0.25">
      <c r="A26" s="59">
        <v>3250</v>
      </c>
      <c r="B26" s="39" t="s">
        <v>439</v>
      </c>
      <c r="C26" s="62">
        <v>-6937169</v>
      </c>
      <c r="D26" s="39"/>
      <c r="E26"/>
    </row>
    <row r="27" spans="1:5" ht="15" x14ac:dyDescent="0.25">
      <c r="A27" s="59">
        <v>3251</v>
      </c>
      <c r="B27" s="39" t="s">
        <v>440</v>
      </c>
      <c r="C27" s="62">
        <v>0</v>
      </c>
      <c r="D27" s="39"/>
      <c r="E27"/>
    </row>
    <row r="28" spans="1:5" ht="15" x14ac:dyDescent="0.25">
      <c r="A28" s="59">
        <v>3252</v>
      </c>
      <c r="B28" s="39" t="s">
        <v>441</v>
      </c>
      <c r="C28" s="62">
        <v>0</v>
      </c>
      <c r="D28" s="39"/>
      <c r="E28"/>
    </row>
    <row r="29" spans="1:5" ht="15" x14ac:dyDescent="0.25">
      <c r="A29" s="59"/>
      <c r="B29" s="39"/>
      <c r="C29" s="62"/>
      <c r="D29" s="39"/>
      <c r="E29"/>
    </row>
    <row r="30" spans="1:5" ht="23.45" customHeight="1" x14ac:dyDescent="0.25">
      <c r="A30" s="71"/>
      <c r="C30" s="39"/>
      <c r="D30" s="39"/>
      <c r="E30"/>
    </row>
    <row r="31" spans="1:5" ht="15" x14ac:dyDescent="0.25">
      <c r="A31" s="39"/>
      <c r="B31" s="39"/>
      <c r="C31" s="39"/>
      <c r="D31" s="39"/>
      <c r="E31"/>
    </row>
    <row r="36" spans="1:5" ht="12.75" x14ac:dyDescent="0.2">
      <c r="A36" s="35"/>
      <c r="B36" s="25"/>
      <c r="C36" s="154"/>
      <c r="D36" s="154"/>
      <c r="E36" s="154"/>
    </row>
    <row r="37" spans="1:5" ht="12.75" x14ac:dyDescent="0.2">
      <c r="A37" s="35"/>
      <c r="B37" s="26"/>
      <c r="C37" s="154"/>
      <c r="D37" s="154"/>
      <c r="E37" s="154"/>
    </row>
    <row r="38" spans="1:5" ht="12.75" x14ac:dyDescent="0.2">
      <c r="A38" s="35"/>
      <c r="B38" s="26"/>
      <c r="C38" s="56"/>
      <c r="D38" s="35"/>
      <c r="E38" s="35"/>
    </row>
    <row r="39" spans="1:5" ht="12.75" x14ac:dyDescent="0.2">
      <c r="A39" s="35"/>
      <c r="B39" s="26"/>
      <c r="C39" s="56"/>
      <c r="D39" s="35"/>
      <c r="E39" s="35"/>
    </row>
  </sheetData>
  <sheetProtection formatCells="0" formatColumns="0" formatRows="0" insertColumns="0" insertRows="0" insertHyperlinks="0" deleteColumns="0" deleteRows="0" sort="0" autoFilter="0" pivotTables="0"/>
  <mergeCells count="6">
    <mergeCell ref="C37:E37"/>
    <mergeCell ref="A1:C1"/>
    <mergeCell ref="A2:C2"/>
    <mergeCell ref="A3:C3"/>
    <mergeCell ref="A4:C4"/>
    <mergeCell ref="C36:E36"/>
  </mergeCells>
  <pageMargins left="0.7" right="0.7" top="0.75" bottom="0.75" header="0.3" footer="0.3"/>
  <pageSetup scale="6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40B2-D67A-424D-BD6B-04B52EC89E6A}">
  <sheetPr>
    <tabColor theme="4" tint="0.39997558519241921"/>
  </sheetPr>
  <dimension ref="A1:F144"/>
  <sheetViews>
    <sheetView topLeftCell="A117" zoomScale="115" zoomScaleNormal="115" workbookViewId="0">
      <selection activeCell="D12" sqref="D12"/>
    </sheetView>
  </sheetViews>
  <sheetFormatPr baseColWidth="10" defaultColWidth="9.140625" defaultRowHeight="11.25" x14ac:dyDescent="0.2"/>
  <cols>
    <col min="1" max="1" width="10" style="69" customWidth="1"/>
    <col min="2" max="2" width="63.42578125" style="69" bestFit="1" customWidth="1"/>
    <col min="3" max="3" width="15.140625" style="69" bestFit="1" customWidth="1"/>
    <col min="4" max="4" width="16.42578125" style="69" bestFit="1" customWidth="1"/>
    <col min="5" max="5" width="19.140625" style="69" customWidth="1"/>
    <col min="6" max="16384" width="9.140625" style="69"/>
  </cols>
  <sheetData>
    <row r="1" spans="1:5" s="74" customFormat="1" ht="36.75" customHeight="1" x14ac:dyDescent="0.25">
      <c r="A1" s="160" t="str">
        <f>Notas_ESF!A1</f>
        <v>FIDEICOMISO DE INVERSIÓN Y ADMINISTRACIÓN DEL PARQUE GUANAJUATO BICENTENARIO</v>
      </c>
      <c r="B1" s="160"/>
      <c r="C1" s="160"/>
      <c r="D1" s="72" t="s">
        <v>1</v>
      </c>
      <c r="E1" s="73">
        <f>'Notas a los Edos Financieros'!D1</f>
        <v>2025</v>
      </c>
    </row>
    <row r="2" spans="1:5" s="74" customFormat="1" ht="18.95" customHeight="1" x14ac:dyDescent="0.25">
      <c r="A2" s="161" t="s">
        <v>442</v>
      </c>
      <c r="B2" s="161"/>
      <c r="C2" s="161"/>
      <c r="D2" s="72" t="s">
        <v>3</v>
      </c>
      <c r="E2" s="73" t="str">
        <f>'Notas a los Edos Financieros'!D2</f>
        <v>Trimestral</v>
      </c>
    </row>
    <row r="3" spans="1:5" s="74" customFormat="1" ht="18.95" customHeight="1" x14ac:dyDescent="0.25">
      <c r="A3" s="162" t="s">
        <v>5</v>
      </c>
      <c r="B3" s="163"/>
      <c r="C3" s="163"/>
      <c r="D3" s="72" t="s">
        <v>6</v>
      </c>
      <c r="E3" s="73">
        <f>'Notas a los Edos Financieros'!D3</f>
        <v>2</v>
      </c>
    </row>
    <row r="4" spans="1:5" x14ac:dyDescent="0.2">
      <c r="A4" s="75" t="s">
        <v>67</v>
      </c>
      <c r="B4" s="76"/>
      <c r="C4" s="76"/>
      <c r="D4" s="76"/>
      <c r="E4" s="76"/>
    </row>
    <row r="6" spans="1:5" x14ac:dyDescent="0.2">
      <c r="A6" s="76" t="s">
        <v>443</v>
      </c>
      <c r="B6" s="76"/>
      <c r="C6" s="76"/>
      <c r="D6" s="76"/>
    </row>
    <row r="7" spans="1:5" x14ac:dyDescent="0.2">
      <c r="A7" s="77" t="s">
        <v>69</v>
      </c>
      <c r="B7" s="77" t="s">
        <v>70</v>
      </c>
      <c r="C7" s="78">
        <v>2025</v>
      </c>
      <c r="D7" s="78">
        <v>2024</v>
      </c>
    </row>
    <row r="8" spans="1:5" x14ac:dyDescent="0.2">
      <c r="A8" s="79">
        <v>1111</v>
      </c>
      <c r="B8" s="69" t="s">
        <v>444</v>
      </c>
      <c r="C8" s="70">
        <v>0</v>
      </c>
      <c r="D8" s="70">
        <v>0</v>
      </c>
    </row>
    <row r="9" spans="1:5" x14ac:dyDescent="0.2">
      <c r="A9" s="79">
        <v>1112</v>
      </c>
      <c r="B9" s="69" t="s">
        <v>445</v>
      </c>
      <c r="C9" s="70">
        <v>20743589.699999999</v>
      </c>
      <c r="D9" s="70">
        <v>12447837</v>
      </c>
    </row>
    <row r="10" spans="1:5" x14ac:dyDescent="0.2">
      <c r="A10" s="79">
        <v>1113</v>
      </c>
      <c r="B10" s="69" t="s">
        <v>446</v>
      </c>
      <c r="C10" s="70">
        <v>0</v>
      </c>
      <c r="D10" s="70">
        <v>0</v>
      </c>
    </row>
    <row r="11" spans="1:5" x14ac:dyDescent="0.2">
      <c r="A11" s="79">
        <v>1114</v>
      </c>
      <c r="B11" s="69" t="s">
        <v>265</v>
      </c>
      <c r="C11" s="70">
        <v>0</v>
      </c>
      <c r="D11" s="70">
        <v>0</v>
      </c>
    </row>
    <row r="12" spans="1:5" x14ac:dyDescent="0.2">
      <c r="A12" s="79">
        <v>1115</v>
      </c>
      <c r="B12" s="69" t="s">
        <v>266</v>
      </c>
      <c r="C12" s="70">
        <v>0</v>
      </c>
      <c r="D12" s="70">
        <v>0</v>
      </c>
    </row>
    <row r="13" spans="1:5" x14ac:dyDescent="0.2">
      <c r="A13" s="79">
        <v>1116</v>
      </c>
      <c r="B13" s="69" t="s">
        <v>447</v>
      </c>
      <c r="C13" s="70">
        <v>23220</v>
      </c>
      <c r="D13" s="70">
        <v>0</v>
      </c>
    </row>
    <row r="14" spans="1:5" x14ac:dyDescent="0.2">
      <c r="A14" s="79">
        <v>1119</v>
      </c>
      <c r="B14" s="69" t="s">
        <v>448</v>
      </c>
      <c r="C14" s="70">
        <v>0</v>
      </c>
      <c r="D14" s="70">
        <v>0</v>
      </c>
    </row>
    <row r="15" spans="1:5" x14ac:dyDescent="0.2">
      <c r="A15" s="80">
        <v>1110</v>
      </c>
      <c r="B15" s="81" t="s">
        <v>449</v>
      </c>
      <c r="C15" s="82">
        <f>SUM(C8:C14)</f>
        <v>20766809.699999999</v>
      </c>
      <c r="D15" s="82">
        <v>12447837</v>
      </c>
    </row>
    <row r="18" spans="1:4" x14ac:dyDescent="0.2">
      <c r="A18" s="76" t="s">
        <v>450</v>
      </c>
      <c r="B18" s="76"/>
      <c r="C18" s="76"/>
      <c r="D18" s="76"/>
    </row>
    <row r="19" spans="1:4" x14ac:dyDescent="0.2">
      <c r="A19" s="77" t="s">
        <v>69</v>
      </c>
      <c r="B19" s="77" t="s">
        <v>70</v>
      </c>
      <c r="C19" s="78">
        <v>2025</v>
      </c>
      <c r="D19" s="78">
        <v>2024</v>
      </c>
    </row>
    <row r="20" spans="1:4" x14ac:dyDescent="0.2">
      <c r="A20" s="80">
        <v>1230</v>
      </c>
      <c r="B20" s="83" t="s">
        <v>314</v>
      </c>
      <c r="C20" s="82">
        <v>0</v>
      </c>
      <c r="D20" s="82">
        <v>0</v>
      </c>
    </row>
    <row r="21" spans="1:4" x14ac:dyDescent="0.2">
      <c r="A21" s="79">
        <v>1231</v>
      </c>
      <c r="B21" s="69" t="s">
        <v>315</v>
      </c>
      <c r="C21" s="70">
        <v>0</v>
      </c>
      <c r="D21" s="70">
        <v>0</v>
      </c>
    </row>
    <row r="22" spans="1:4" x14ac:dyDescent="0.2">
      <c r="A22" s="79">
        <v>1232</v>
      </c>
      <c r="B22" s="69" t="s">
        <v>316</v>
      </c>
      <c r="C22" s="70">
        <v>0</v>
      </c>
      <c r="D22" s="70">
        <v>0</v>
      </c>
    </row>
    <row r="23" spans="1:4" x14ac:dyDescent="0.2">
      <c r="A23" s="79">
        <v>1233</v>
      </c>
      <c r="B23" s="69" t="s">
        <v>317</v>
      </c>
      <c r="C23" s="70">
        <v>0</v>
      </c>
      <c r="D23" s="70">
        <v>0</v>
      </c>
    </row>
    <row r="24" spans="1:4" x14ac:dyDescent="0.2">
      <c r="A24" s="79">
        <v>1234</v>
      </c>
      <c r="B24" s="69" t="s">
        <v>318</v>
      </c>
      <c r="C24" s="70">
        <v>0</v>
      </c>
      <c r="D24" s="70">
        <v>0</v>
      </c>
    </row>
    <row r="25" spans="1:4" x14ac:dyDescent="0.2">
      <c r="A25" s="79">
        <v>1235</v>
      </c>
      <c r="B25" s="69" t="s">
        <v>319</v>
      </c>
      <c r="C25" s="70">
        <v>0</v>
      </c>
      <c r="D25" s="70">
        <v>0</v>
      </c>
    </row>
    <row r="26" spans="1:4" x14ac:dyDescent="0.2">
      <c r="A26" s="79">
        <v>1236</v>
      </c>
      <c r="B26" s="69" t="s">
        <v>320</v>
      </c>
      <c r="C26" s="70">
        <v>0</v>
      </c>
      <c r="D26" s="70">
        <v>0</v>
      </c>
    </row>
    <row r="27" spans="1:4" x14ac:dyDescent="0.2">
      <c r="A27" s="79">
        <v>1239</v>
      </c>
      <c r="B27" s="69" t="s">
        <v>321</v>
      </c>
      <c r="C27" s="70">
        <v>0</v>
      </c>
      <c r="D27" s="70">
        <v>0</v>
      </c>
    </row>
    <row r="28" spans="1:4" x14ac:dyDescent="0.2">
      <c r="A28" s="80">
        <v>1240</v>
      </c>
      <c r="B28" s="83" t="s">
        <v>322</v>
      </c>
      <c r="C28" s="82">
        <f>+C29</f>
        <v>33980</v>
      </c>
      <c r="D28" s="82">
        <v>0</v>
      </c>
    </row>
    <row r="29" spans="1:4" x14ac:dyDescent="0.2">
      <c r="A29" s="79">
        <v>1241</v>
      </c>
      <c r="B29" s="69" t="s">
        <v>323</v>
      </c>
      <c r="C29" s="70">
        <v>33980</v>
      </c>
      <c r="D29" s="70">
        <v>0</v>
      </c>
    </row>
    <row r="30" spans="1:4" x14ac:dyDescent="0.2">
      <c r="A30" s="79">
        <v>1242</v>
      </c>
      <c r="B30" s="69" t="s">
        <v>324</v>
      </c>
      <c r="C30" s="70">
        <v>0</v>
      </c>
      <c r="D30" s="70">
        <v>0</v>
      </c>
    </row>
    <row r="31" spans="1:4" x14ac:dyDescent="0.2">
      <c r="A31" s="79">
        <v>1243</v>
      </c>
      <c r="B31" s="69" t="s">
        <v>325</v>
      </c>
      <c r="C31" s="70">
        <v>0</v>
      </c>
      <c r="D31" s="70">
        <v>0</v>
      </c>
    </row>
    <row r="32" spans="1:4" x14ac:dyDescent="0.2">
      <c r="A32" s="79">
        <v>1244</v>
      </c>
      <c r="B32" s="69" t="s">
        <v>326</v>
      </c>
      <c r="C32" s="70">
        <v>0</v>
      </c>
      <c r="D32" s="70">
        <v>0</v>
      </c>
    </row>
    <row r="33" spans="1:6" x14ac:dyDescent="0.2">
      <c r="A33" s="79">
        <v>1245</v>
      </c>
      <c r="B33" s="69" t="s">
        <v>327</v>
      </c>
      <c r="C33" s="70">
        <v>0</v>
      </c>
      <c r="D33" s="70">
        <v>0</v>
      </c>
    </row>
    <row r="34" spans="1:6" x14ac:dyDescent="0.2">
      <c r="A34" s="79">
        <v>1246</v>
      </c>
      <c r="B34" s="69" t="s">
        <v>328</v>
      </c>
      <c r="C34" s="70">
        <v>0</v>
      </c>
      <c r="D34" s="70">
        <v>0</v>
      </c>
    </row>
    <row r="35" spans="1:6" x14ac:dyDescent="0.2">
      <c r="A35" s="79">
        <v>1247</v>
      </c>
      <c r="B35" s="69" t="s">
        <v>329</v>
      </c>
      <c r="C35" s="70">
        <v>0</v>
      </c>
      <c r="D35" s="70">
        <v>0</v>
      </c>
    </row>
    <row r="36" spans="1:6" x14ac:dyDescent="0.2">
      <c r="A36" s="79">
        <v>1248</v>
      </c>
      <c r="B36" s="69" t="s">
        <v>330</v>
      </c>
      <c r="C36" s="70">
        <v>0</v>
      </c>
      <c r="D36" s="70">
        <v>0</v>
      </c>
    </row>
    <row r="37" spans="1:6" x14ac:dyDescent="0.2">
      <c r="A37" s="80">
        <v>1270</v>
      </c>
      <c r="B37" s="83" t="s">
        <v>345</v>
      </c>
      <c r="C37" s="82">
        <v>0</v>
      </c>
      <c r="D37" s="82">
        <v>212023</v>
      </c>
    </row>
    <row r="38" spans="1:6" x14ac:dyDescent="0.2">
      <c r="A38" s="79">
        <v>1273</v>
      </c>
      <c r="B38" s="69" t="s">
        <v>345</v>
      </c>
      <c r="C38" s="70">
        <v>0</v>
      </c>
      <c r="D38" s="70">
        <v>212023</v>
      </c>
    </row>
    <row r="39" spans="1:6" x14ac:dyDescent="0.2">
      <c r="A39" s="79"/>
      <c r="B39" s="81" t="s">
        <v>451</v>
      </c>
      <c r="C39" s="70">
        <v>0</v>
      </c>
      <c r="D39" s="70">
        <v>212023</v>
      </c>
    </row>
    <row r="41" spans="1:6" ht="15" x14ac:dyDescent="0.25">
      <c r="A41" s="76" t="s">
        <v>452</v>
      </c>
      <c r="B41" s="76"/>
      <c r="C41" s="76"/>
      <c r="D41" s="76"/>
      <c r="F41"/>
    </row>
    <row r="42" spans="1:6" ht="15" x14ac:dyDescent="0.25">
      <c r="A42" s="77" t="s">
        <v>69</v>
      </c>
      <c r="B42" s="77" t="s">
        <v>70</v>
      </c>
      <c r="C42" s="78">
        <v>2024</v>
      </c>
      <c r="D42" s="78">
        <v>2023</v>
      </c>
      <c r="F42"/>
    </row>
    <row r="43" spans="1:6" ht="15" x14ac:dyDescent="0.25">
      <c r="A43" s="80">
        <v>3210</v>
      </c>
      <c r="B43" s="83" t="s">
        <v>453</v>
      </c>
      <c r="C43" s="82">
        <f>+[7]ACT!C66</f>
        <v>8327874.4400000004</v>
      </c>
      <c r="D43" s="82">
        <v>0</v>
      </c>
      <c r="E43" s="84"/>
      <c r="F43"/>
    </row>
    <row r="44" spans="1:6" ht="15" x14ac:dyDescent="0.25">
      <c r="A44" s="79"/>
      <c r="B44" s="81" t="s">
        <v>454</v>
      </c>
      <c r="C44" s="82">
        <f>+C93</f>
        <v>5268.19</v>
      </c>
      <c r="D44" s="82">
        <v>0</v>
      </c>
      <c r="E44" s="85"/>
      <c r="F44"/>
    </row>
    <row r="45" spans="1:6" ht="15" x14ac:dyDescent="0.25">
      <c r="A45" s="80">
        <v>5400</v>
      </c>
      <c r="B45" s="83" t="s">
        <v>217</v>
      </c>
      <c r="C45" s="82">
        <v>0</v>
      </c>
      <c r="D45" s="82">
        <v>0</v>
      </c>
      <c r="F45"/>
    </row>
    <row r="46" spans="1:6" ht="15" x14ac:dyDescent="0.25">
      <c r="A46" s="79">
        <v>5410</v>
      </c>
      <c r="B46" s="69" t="s">
        <v>455</v>
      </c>
      <c r="C46" s="70">
        <v>0</v>
      </c>
      <c r="D46" s="70">
        <v>0</v>
      </c>
      <c r="F46"/>
    </row>
    <row r="47" spans="1:6" ht="15" x14ac:dyDescent="0.25">
      <c r="A47" s="79">
        <v>5411</v>
      </c>
      <c r="B47" s="69" t="s">
        <v>219</v>
      </c>
      <c r="C47" s="70">
        <v>0</v>
      </c>
      <c r="D47" s="70">
        <v>0</v>
      </c>
      <c r="F47"/>
    </row>
    <row r="48" spans="1:6" ht="15" x14ac:dyDescent="0.25">
      <c r="A48" s="79">
        <v>5420</v>
      </c>
      <c r="B48" s="69" t="s">
        <v>456</v>
      </c>
      <c r="C48" s="70">
        <v>0</v>
      </c>
      <c r="D48" s="70">
        <v>0</v>
      </c>
      <c r="F48"/>
    </row>
    <row r="49" spans="1:6" ht="15" x14ac:dyDescent="0.25">
      <c r="A49" s="79">
        <v>5421</v>
      </c>
      <c r="B49" s="69" t="s">
        <v>222</v>
      </c>
      <c r="C49" s="70">
        <v>0</v>
      </c>
      <c r="D49" s="70">
        <v>0</v>
      </c>
      <c r="F49"/>
    </row>
    <row r="50" spans="1:6" ht="15" x14ac:dyDescent="0.25">
      <c r="A50" s="79">
        <v>5430</v>
      </c>
      <c r="B50" s="69" t="s">
        <v>457</v>
      </c>
      <c r="C50" s="70">
        <v>0</v>
      </c>
      <c r="D50" s="70">
        <v>0</v>
      </c>
      <c r="F50"/>
    </row>
    <row r="51" spans="1:6" ht="15" x14ac:dyDescent="0.25">
      <c r="A51" s="79">
        <v>5431</v>
      </c>
      <c r="B51" s="69" t="s">
        <v>225</v>
      </c>
      <c r="C51" s="70">
        <v>0</v>
      </c>
      <c r="D51" s="70">
        <v>0</v>
      </c>
      <c r="F51"/>
    </row>
    <row r="52" spans="1:6" ht="15" x14ac:dyDescent="0.25">
      <c r="A52" s="79">
        <v>5440</v>
      </c>
      <c r="B52" s="69" t="s">
        <v>458</v>
      </c>
      <c r="C52" s="70">
        <v>0</v>
      </c>
      <c r="D52" s="70">
        <v>0</v>
      </c>
      <c r="F52"/>
    </row>
    <row r="53" spans="1:6" ht="15" x14ac:dyDescent="0.25">
      <c r="A53" s="79">
        <v>5441</v>
      </c>
      <c r="B53" s="69" t="s">
        <v>458</v>
      </c>
      <c r="C53" s="70">
        <v>0</v>
      </c>
      <c r="D53" s="70">
        <v>0</v>
      </c>
      <c r="F53"/>
    </row>
    <row r="54" spans="1:6" ht="15" x14ac:dyDescent="0.25">
      <c r="A54" s="79">
        <v>5450</v>
      </c>
      <c r="B54" s="69" t="s">
        <v>459</v>
      </c>
      <c r="C54" s="70">
        <v>0</v>
      </c>
      <c r="D54" s="70">
        <v>0</v>
      </c>
      <c r="F54"/>
    </row>
    <row r="55" spans="1:6" ht="15" x14ac:dyDescent="0.25">
      <c r="A55" s="79">
        <v>5451</v>
      </c>
      <c r="B55" s="69" t="s">
        <v>229</v>
      </c>
      <c r="C55" s="70">
        <v>0</v>
      </c>
      <c r="D55" s="70">
        <v>0</v>
      </c>
      <c r="F55"/>
    </row>
    <row r="56" spans="1:6" ht="15" x14ac:dyDescent="0.25">
      <c r="A56" s="79">
        <v>5452</v>
      </c>
      <c r="B56" s="69" t="s">
        <v>230</v>
      </c>
      <c r="C56" s="70">
        <v>0</v>
      </c>
      <c r="D56" s="70">
        <v>0</v>
      </c>
      <c r="F56"/>
    </row>
    <row r="57" spans="1:6" ht="15" x14ac:dyDescent="0.25">
      <c r="A57" s="80">
        <v>5500</v>
      </c>
      <c r="B57" s="83" t="s">
        <v>231</v>
      </c>
      <c r="C57" s="82">
        <v>0</v>
      </c>
      <c r="D57" s="82">
        <v>0</v>
      </c>
      <c r="F57"/>
    </row>
    <row r="58" spans="1:6" ht="15" x14ac:dyDescent="0.25">
      <c r="A58" s="80">
        <v>5510</v>
      </c>
      <c r="B58" s="83" t="s">
        <v>232</v>
      </c>
      <c r="C58" s="82">
        <v>0</v>
      </c>
      <c r="D58" s="82">
        <v>0</v>
      </c>
      <c r="F58"/>
    </row>
    <row r="59" spans="1:6" ht="15" x14ac:dyDescent="0.25">
      <c r="A59" s="79">
        <v>5511</v>
      </c>
      <c r="B59" s="69" t="s">
        <v>233</v>
      </c>
      <c r="C59" s="70">
        <v>0</v>
      </c>
      <c r="D59" s="70">
        <v>0</v>
      </c>
      <c r="F59"/>
    </row>
    <row r="60" spans="1:6" ht="15" x14ac:dyDescent="0.25">
      <c r="A60" s="79">
        <v>5512</v>
      </c>
      <c r="B60" s="69" t="s">
        <v>234</v>
      </c>
      <c r="C60" s="70">
        <v>0</v>
      </c>
      <c r="D60" s="70">
        <v>0</v>
      </c>
      <c r="F60"/>
    </row>
    <row r="61" spans="1:6" ht="15" x14ac:dyDescent="0.25">
      <c r="A61" s="79">
        <v>5513</v>
      </c>
      <c r="B61" s="69" t="s">
        <v>235</v>
      </c>
      <c r="C61" s="70">
        <v>0</v>
      </c>
      <c r="D61" s="70">
        <v>0</v>
      </c>
      <c r="F61"/>
    </row>
    <row r="62" spans="1:6" ht="15" x14ac:dyDescent="0.25">
      <c r="A62" s="79">
        <v>5514</v>
      </c>
      <c r="B62" s="69" t="s">
        <v>236</v>
      </c>
      <c r="C62" s="70">
        <v>0</v>
      </c>
      <c r="D62" s="70">
        <v>0</v>
      </c>
      <c r="F62"/>
    </row>
    <row r="63" spans="1:6" ht="15" x14ac:dyDescent="0.25">
      <c r="A63" s="79">
        <v>5515</v>
      </c>
      <c r="B63" s="69" t="s">
        <v>237</v>
      </c>
      <c r="C63" s="70">
        <v>0</v>
      </c>
      <c r="D63" s="70">
        <v>0</v>
      </c>
      <c r="F63"/>
    </row>
    <row r="64" spans="1:6" ht="15" x14ac:dyDescent="0.25">
      <c r="A64" s="79">
        <v>5516</v>
      </c>
      <c r="B64" s="69" t="s">
        <v>238</v>
      </c>
      <c r="C64" s="70">
        <v>0</v>
      </c>
      <c r="D64" s="70">
        <v>0</v>
      </c>
      <c r="F64"/>
    </row>
    <row r="65" spans="1:6" ht="15" x14ac:dyDescent="0.25">
      <c r="A65" s="79">
        <v>5517</v>
      </c>
      <c r="B65" s="69" t="s">
        <v>239</v>
      </c>
      <c r="C65" s="70">
        <v>0</v>
      </c>
      <c r="D65" s="70">
        <v>0</v>
      </c>
      <c r="F65"/>
    </row>
    <row r="66" spans="1:6" ht="15" x14ac:dyDescent="0.25">
      <c r="A66" s="79">
        <v>5518</v>
      </c>
      <c r="B66" s="69" t="s">
        <v>240</v>
      </c>
      <c r="C66" s="70">
        <v>0</v>
      </c>
      <c r="D66" s="70">
        <v>0</v>
      </c>
      <c r="F66"/>
    </row>
    <row r="67" spans="1:6" ht="15" x14ac:dyDescent="0.25">
      <c r="A67" s="80">
        <v>5520</v>
      </c>
      <c r="B67" s="83" t="s">
        <v>241</v>
      </c>
      <c r="C67" s="82">
        <v>0</v>
      </c>
      <c r="D67" s="82">
        <v>0</v>
      </c>
      <c r="F67"/>
    </row>
    <row r="68" spans="1:6" ht="15" x14ac:dyDescent="0.25">
      <c r="A68" s="79">
        <v>5521</v>
      </c>
      <c r="B68" s="69" t="s">
        <v>242</v>
      </c>
      <c r="C68" s="70">
        <v>0</v>
      </c>
      <c r="D68" s="70">
        <v>0</v>
      </c>
      <c r="F68"/>
    </row>
    <row r="69" spans="1:6" ht="15" x14ac:dyDescent="0.25">
      <c r="A69" s="79">
        <v>5522</v>
      </c>
      <c r="B69" s="69" t="s">
        <v>243</v>
      </c>
      <c r="C69" s="70">
        <v>0</v>
      </c>
      <c r="D69" s="70">
        <v>0</v>
      </c>
      <c r="F69"/>
    </row>
    <row r="70" spans="1:6" ht="15" x14ac:dyDescent="0.25">
      <c r="A70" s="80">
        <v>5530</v>
      </c>
      <c r="B70" s="83" t="s">
        <v>244</v>
      </c>
      <c r="C70" s="82">
        <v>0</v>
      </c>
      <c r="D70" s="82">
        <v>0</v>
      </c>
      <c r="F70"/>
    </row>
    <row r="71" spans="1:6" ht="15" x14ac:dyDescent="0.25">
      <c r="A71" s="79">
        <v>5531</v>
      </c>
      <c r="B71" s="69" t="s">
        <v>245</v>
      </c>
      <c r="C71" s="70">
        <v>0</v>
      </c>
      <c r="D71" s="70">
        <v>0</v>
      </c>
      <c r="F71"/>
    </row>
    <row r="72" spans="1:6" ht="15" x14ac:dyDescent="0.25">
      <c r="A72" s="79">
        <v>5532</v>
      </c>
      <c r="B72" s="69" t="s">
        <v>246</v>
      </c>
      <c r="C72" s="70">
        <v>0</v>
      </c>
      <c r="D72" s="70">
        <v>0</v>
      </c>
      <c r="F72"/>
    </row>
    <row r="73" spans="1:6" ht="15" x14ac:dyDescent="0.25">
      <c r="A73" s="79">
        <v>5533</v>
      </c>
      <c r="B73" s="69" t="s">
        <v>247</v>
      </c>
      <c r="C73" s="70">
        <v>0</v>
      </c>
      <c r="D73" s="70">
        <v>0</v>
      </c>
      <c r="F73"/>
    </row>
    <row r="74" spans="1:6" ht="15" x14ac:dyDescent="0.25">
      <c r="A74" s="79">
        <v>5534</v>
      </c>
      <c r="B74" s="69" t="s">
        <v>248</v>
      </c>
      <c r="C74" s="70">
        <v>0</v>
      </c>
      <c r="D74" s="70">
        <v>0</v>
      </c>
      <c r="F74"/>
    </row>
    <row r="75" spans="1:6" ht="15" x14ac:dyDescent="0.25">
      <c r="A75" s="79">
        <v>5535</v>
      </c>
      <c r="B75" s="69" t="s">
        <v>249</v>
      </c>
      <c r="C75" s="70">
        <v>0</v>
      </c>
      <c r="D75" s="70">
        <v>0</v>
      </c>
      <c r="F75"/>
    </row>
    <row r="76" spans="1:6" ht="15" x14ac:dyDescent="0.25">
      <c r="A76" s="80">
        <v>5590</v>
      </c>
      <c r="B76" s="83" t="s">
        <v>250</v>
      </c>
      <c r="C76" s="82">
        <v>0</v>
      </c>
      <c r="D76" s="82">
        <v>0</v>
      </c>
      <c r="F76"/>
    </row>
    <row r="77" spans="1:6" ht="15" x14ac:dyDescent="0.25">
      <c r="A77" s="79">
        <v>5591</v>
      </c>
      <c r="B77" s="69" t="s">
        <v>251</v>
      </c>
      <c r="C77" s="70">
        <v>0</v>
      </c>
      <c r="D77" s="70">
        <v>0</v>
      </c>
      <c r="F77"/>
    </row>
    <row r="78" spans="1:6" ht="15" x14ac:dyDescent="0.25">
      <c r="A78" s="79">
        <v>5592</v>
      </c>
      <c r="B78" s="69" t="s">
        <v>252</v>
      </c>
      <c r="C78" s="70">
        <v>0</v>
      </c>
      <c r="D78" s="70">
        <v>0</v>
      </c>
      <c r="F78"/>
    </row>
    <row r="79" spans="1:6" ht="15" x14ac:dyDescent="0.25">
      <c r="A79" s="79">
        <v>5593</v>
      </c>
      <c r="B79" s="69" t="s">
        <v>253</v>
      </c>
      <c r="C79" s="70">
        <v>0</v>
      </c>
      <c r="D79" s="70">
        <v>0</v>
      </c>
      <c r="F79"/>
    </row>
    <row r="80" spans="1:6" ht="15" x14ac:dyDescent="0.25">
      <c r="A80" s="79">
        <v>5594</v>
      </c>
      <c r="B80" s="69" t="s">
        <v>460</v>
      </c>
      <c r="C80" s="70">
        <v>0</v>
      </c>
      <c r="D80" s="70">
        <v>0</v>
      </c>
      <c r="F80"/>
    </row>
    <row r="81" spans="1:6" ht="15" x14ac:dyDescent="0.25">
      <c r="A81" s="79">
        <v>5595</v>
      </c>
      <c r="B81" s="69" t="s">
        <v>255</v>
      </c>
      <c r="C81" s="70">
        <v>0</v>
      </c>
      <c r="D81" s="70">
        <v>0</v>
      </c>
      <c r="F81"/>
    </row>
    <row r="82" spans="1:6" ht="15" x14ac:dyDescent="0.25">
      <c r="A82" s="79">
        <v>5596</v>
      </c>
      <c r="B82" s="69" t="s">
        <v>147</v>
      </c>
      <c r="C82" s="70">
        <v>0</v>
      </c>
      <c r="D82" s="70">
        <v>0</v>
      </c>
      <c r="F82"/>
    </row>
    <row r="83" spans="1:6" ht="15" x14ac:dyDescent="0.25">
      <c r="A83" s="79">
        <v>5597</v>
      </c>
      <c r="B83" s="69" t="s">
        <v>256</v>
      </c>
      <c r="C83" s="70">
        <v>0</v>
      </c>
      <c r="D83" s="70">
        <v>0</v>
      </c>
      <c r="F83"/>
    </row>
    <row r="84" spans="1:6" ht="15" x14ac:dyDescent="0.25">
      <c r="A84" s="79">
        <v>5599</v>
      </c>
      <c r="B84" s="69" t="s">
        <v>258</v>
      </c>
      <c r="C84" s="70">
        <v>0</v>
      </c>
      <c r="D84" s="70">
        <v>0</v>
      </c>
      <c r="F84"/>
    </row>
    <row r="85" spans="1:6" ht="15" x14ac:dyDescent="0.25">
      <c r="A85" s="80">
        <v>5600</v>
      </c>
      <c r="B85" s="83" t="s">
        <v>259</v>
      </c>
      <c r="C85" s="82">
        <v>0</v>
      </c>
      <c r="D85" s="82">
        <v>0</v>
      </c>
      <c r="F85"/>
    </row>
    <row r="86" spans="1:6" ht="15" x14ac:dyDescent="0.25">
      <c r="A86" s="80">
        <v>5610</v>
      </c>
      <c r="B86" s="83" t="s">
        <v>260</v>
      </c>
      <c r="C86" s="82">
        <v>0</v>
      </c>
      <c r="D86" s="82">
        <v>0</v>
      </c>
      <c r="F86"/>
    </row>
    <row r="87" spans="1:6" ht="15" x14ac:dyDescent="0.25">
      <c r="A87" s="79">
        <v>5611</v>
      </c>
      <c r="B87" s="69" t="s">
        <v>261</v>
      </c>
      <c r="C87" s="70">
        <v>0</v>
      </c>
      <c r="D87" s="70">
        <v>0</v>
      </c>
      <c r="F87"/>
    </row>
    <row r="88" spans="1:6" ht="15" x14ac:dyDescent="0.25">
      <c r="A88" s="80">
        <v>2110</v>
      </c>
      <c r="B88" s="86" t="s">
        <v>461</v>
      </c>
      <c r="C88" s="82">
        <v>0</v>
      </c>
      <c r="D88" s="82">
        <v>0</v>
      </c>
      <c r="F88"/>
    </row>
    <row r="89" spans="1:6" ht="15" x14ac:dyDescent="0.25">
      <c r="A89" s="79">
        <v>2111</v>
      </c>
      <c r="B89" s="87" t="s">
        <v>462</v>
      </c>
      <c r="C89" s="70">
        <v>0</v>
      </c>
      <c r="D89" s="70">
        <v>0</v>
      </c>
      <c r="F89"/>
    </row>
    <row r="90" spans="1:6" ht="9.9499999999999993" customHeight="1" x14ac:dyDescent="0.25">
      <c r="A90" s="80">
        <v>2112</v>
      </c>
      <c r="B90" s="86" t="s">
        <v>463</v>
      </c>
      <c r="C90" s="82">
        <f>SUM(C91:C95)</f>
        <v>5268.19</v>
      </c>
      <c r="D90" s="82">
        <v>0</v>
      </c>
      <c r="F90"/>
    </row>
    <row r="91" spans="1:6" ht="9.9499999999999993" customHeight="1" x14ac:dyDescent="0.25">
      <c r="A91" s="79">
        <v>2112</v>
      </c>
      <c r="B91" s="69" t="s">
        <v>464</v>
      </c>
      <c r="C91" s="70">
        <v>0</v>
      </c>
      <c r="D91" s="70">
        <v>0</v>
      </c>
      <c r="F91"/>
    </row>
    <row r="92" spans="1:6" ht="9.9499999999999993" customHeight="1" x14ac:dyDescent="0.25">
      <c r="A92" s="79">
        <v>2115</v>
      </c>
      <c r="B92" s="69" t="s">
        <v>465</v>
      </c>
      <c r="C92" s="70">
        <v>0</v>
      </c>
      <c r="D92" s="70">
        <v>0</v>
      </c>
      <c r="F92"/>
    </row>
    <row r="93" spans="1:6" ht="9.9499999999999993" customHeight="1" x14ac:dyDescent="0.25">
      <c r="A93" s="79">
        <v>2117</v>
      </c>
      <c r="B93" s="69" t="s">
        <v>466</v>
      </c>
      <c r="C93" s="70">
        <v>5268.19</v>
      </c>
      <c r="D93" s="70">
        <v>0</v>
      </c>
      <c r="F93"/>
    </row>
    <row r="94" spans="1:6" ht="9.9499999999999993" customHeight="1" x14ac:dyDescent="0.25">
      <c r="A94" s="79">
        <v>5120</v>
      </c>
      <c r="B94" s="69" t="s">
        <v>300</v>
      </c>
      <c r="C94" s="70">
        <v>0</v>
      </c>
      <c r="D94" s="70">
        <v>0</v>
      </c>
      <c r="F94"/>
    </row>
    <row r="95" spans="1:6" ht="9.9499999999999993" customHeight="1" x14ac:dyDescent="0.25">
      <c r="A95" s="79">
        <v>5120</v>
      </c>
      <c r="B95" s="69" t="s">
        <v>300</v>
      </c>
      <c r="C95" s="70">
        <v>0</v>
      </c>
      <c r="D95" s="70">
        <v>0</v>
      </c>
      <c r="F95"/>
    </row>
    <row r="96" spans="1:6" ht="9.75" customHeight="1" x14ac:dyDescent="0.25">
      <c r="A96" s="79"/>
      <c r="B96" s="81" t="s">
        <v>467</v>
      </c>
      <c r="C96" s="82">
        <f>+C114+C123</f>
        <v>19810.41</v>
      </c>
      <c r="D96" s="82">
        <v>0</v>
      </c>
      <c r="F96"/>
    </row>
    <row r="97" spans="1:6" ht="13.5" customHeight="1" x14ac:dyDescent="0.25">
      <c r="A97" s="80">
        <v>4300</v>
      </c>
      <c r="B97" s="86" t="s">
        <v>45</v>
      </c>
      <c r="C97" s="82">
        <v>0</v>
      </c>
      <c r="D97" s="82">
        <v>0</v>
      </c>
      <c r="F97"/>
    </row>
    <row r="98" spans="1:6" ht="9.9499999999999993" customHeight="1" x14ac:dyDescent="0.25">
      <c r="A98" s="80">
        <v>4310</v>
      </c>
      <c r="B98" s="88" t="s">
        <v>132</v>
      </c>
      <c r="C98" s="82">
        <v>0</v>
      </c>
      <c r="D98" s="82">
        <v>0</v>
      </c>
      <c r="F98"/>
    </row>
    <row r="99" spans="1:6" ht="9.9499999999999993" customHeight="1" x14ac:dyDescent="0.25">
      <c r="A99" s="79">
        <v>4311</v>
      </c>
      <c r="B99" s="89" t="s">
        <v>133</v>
      </c>
      <c r="C99" s="70">
        <v>0</v>
      </c>
      <c r="D99" s="70">
        <v>0</v>
      </c>
      <c r="F99"/>
    </row>
    <row r="100" spans="1:6" ht="9.9499999999999993" customHeight="1" x14ac:dyDescent="0.2">
      <c r="A100" s="80">
        <v>4319</v>
      </c>
      <c r="B100" s="88" t="s">
        <v>134</v>
      </c>
      <c r="C100" s="70">
        <v>0</v>
      </c>
      <c r="D100" s="70">
        <v>0</v>
      </c>
    </row>
    <row r="101" spans="1:6" ht="9.9499999999999993" customHeight="1" x14ac:dyDescent="0.2">
      <c r="A101" s="80">
        <v>4320</v>
      </c>
      <c r="B101" s="88" t="s">
        <v>135</v>
      </c>
      <c r="C101" s="82">
        <v>0</v>
      </c>
      <c r="D101" s="82">
        <v>0</v>
      </c>
    </row>
    <row r="102" spans="1:6" ht="9.9499999999999993" customHeight="1" x14ac:dyDescent="0.2">
      <c r="A102" s="79">
        <v>4321</v>
      </c>
      <c r="B102" s="89" t="s">
        <v>136</v>
      </c>
      <c r="C102" s="70">
        <v>0</v>
      </c>
      <c r="D102" s="70">
        <v>0</v>
      </c>
    </row>
    <row r="103" spans="1:6" ht="9.9499999999999993" customHeight="1" x14ac:dyDescent="0.2">
      <c r="A103" s="79">
        <v>4322</v>
      </c>
      <c r="B103" s="89" t="s">
        <v>137</v>
      </c>
      <c r="C103" s="70">
        <v>0</v>
      </c>
      <c r="D103" s="70">
        <v>0</v>
      </c>
    </row>
    <row r="104" spans="1:6" ht="9.9499999999999993" customHeight="1" x14ac:dyDescent="0.2">
      <c r="A104" s="80">
        <v>4323</v>
      </c>
      <c r="B104" s="88" t="s">
        <v>138</v>
      </c>
      <c r="C104" s="82">
        <v>0</v>
      </c>
      <c r="D104" s="82">
        <v>0</v>
      </c>
    </row>
    <row r="105" spans="1:6" ht="9.9499999999999993" customHeight="1" x14ac:dyDescent="0.2">
      <c r="A105" s="79">
        <v>4324</v>
      </c>
      <c r="B105" s="89" t="s">
        <v>139</v>
      </c>
      <c r="C105" s="70">
        <v>0</v>
      </c>
      <c r="D105" s="70">
        <v>0</v>
      </c>
    </row>
    <row r="106" spans="1:6" ht="9.9499999999999993" customHeight="1" x14ac:dyDescent="0.2">
      <c r="A106" s="79">
        <v>4325</v>
      </c>
      <c r="B106" s="89" t="s">
        <v>140</v>
      </c>
      <c r="C106" s="70">
        <v>0</v>
      </c>
      <c r="D106" s="70">
        <v>0</v>
      </c>
    </row>
    <row r="107" spans="1:6" ht="9.9499999999999993" customHeight="1" x14ac:dyDescent="0.2">
      <c r="A107" s="79">
        <v>4330</v>
      </c>
      <c r="B107" s="89" t="s">
        <v>141</v>
      </c>
      <c r="C107" s="70">
        <v>0</v>
      </c>
      <c r="D107" s="70">
        <v>0</v>
      </c>
    </row>
    <row r="108" spans="1:6" ht="9.9499999999999993" customHeight="1" x14ac:dyDescent="0.2">
      <c r="A108" s="79">
        <v>4331</v>
      </c>
      <c r="B108" s="89" t="s">
        <v>141</v>
      </c>
      <c r="C108" s="70">
        <v>0</v>
      </c>
      <c r="D108" s="70">
        <v>0</v>
      </c>
    </row>
    <row r="109" spans="1:6" ht="9.9499999999999993" customHeight="1" x14ac:dyDescent="0.2">
      <c r="A109" s="79">
        <v>4340</v>
      </c>
      <c r="B109" s="89" t="s">
        <v>142</v>
      </c>
      <c r="C109" s="70">
        <v>0</v>
      </c>
      <c r="D109" s="70">
        <v>0</v>
      </c>
    </row>
    <row r="110" spans="1:6" ht="9.9499999999999993" customHeight="1" x14ac:dyDescent="0.2">
      <c r="A110" s="80">
        <v>4341</v>
      </c>
      <c r="B110" s="88" t="s">
        <v>142</v>
      </c>
      <c r="C110" s="82">
        <v>0</v>
      </c>
      <c r="D110" s="82">
        <v>0</v>
      </c>
    </row>
    <row r="111" spans="1:6" ht="9.9499999999999993" customHeight="1" x14ac:dyDescent="0.2">
      <c r="A111" s="79">
        <v>4390</v>
      </c>
      <c r="B111" s="89" t="s">
        <v>143</v>
      </c>
      <c r="C111" s="70">
        <v>0</v>
      </c>
      <c r="D111" s="70">
        <v>0</v>
      </c>
    </row>
    <row r="112" spans="1:6" ht="9.9499999999999993" customHeight="1" x14ac:dyDescent="0.2">
      <c r="A112" s="80">
        <v>4392</v>
      </c>
      <c r="B112" s="88" t="s">
        <v>144</v>
      </c>
      <c r="C112" s="82">
        <v>0</v>
      </c>
      <c r="D112" s="82">
        <v>0</v>
      </c>
    </row>
    <row r="113" spans="1:6" ht="9.9499999999999993" customHeight="1" x14ac:dyDescent="0.2">
      <c r="A113" s="79">
        <v>4393</v>
      </c>
      <c r="B113" s="89" t="s">
        <v>145</v>
      </c>
      <c r="C113" s="70">
        <v>0</v>
      </c>
      <c r="D113" s="70">
        <v>0</v>
      </c>
    </row>
    <row r="114" spans="1:6" ht="9.9499999999999993" customHeight="1" x14ac:dyDescent="0.2">
      <c r="A114" s="80">
        <v>4394</v>
      </c>
      <c r="B114" s="88" t="s">
        <v>146</v>
      </c>
      <c r="C114" s="82">
        <f>SUM(C115:C122)</f>
        <v>-9189.59</v>
      </c>
      <c r="D114" s="82">
        <v>0</v>
      </c>
    </row>
    <row r="115" spans="1:6" ht="9.9499999999999993" customHeight="1" x14ac:dyDescent="0.2">
      <c r="A115" s="79">
        <v>4395</v>
      </c>
      <c r="B115" s="89" t="s">
        <v>147</v>
      </c>
      <c r="C115" s="70">
        <v>0</v>
      </c>
      <c r="D115" s="70">
        <v>0</v>
      </c>
    </row>
    <row r="116" spans="1:6" ht="9.9499999999999993" customHeight="1" x14ac:dyDescent="0.2">
      <c r="A116" s="79">
        <v>4396</v>
      </c>
      <c r="B116" s="89" t="s">
        <v>148</v>
      </c>
      <c r="C116" s="70">
        <v>0</v>
      </c>
      <c r="D116" s="70">
        <v>0</v>
      </c>
    </row>
    <row r="117" spans="1:6" ht="9.9499999999999993" customHeight="1" x14ac:dyDescent="0.2">
      <c r="A117" s="79">
        <v>4397</v>
      </c>
      <c r="B117" s="89" t="s">
        <v>149</v>
      </c>
      <c r="C117" s="70">
        <v>0</v>
      </c>
      <c r="D117" s="70">
        <v>0</v>
      </c>
    </row>
    <row r="118" spans="1:6" ht="9.9499999999999993" customHeight="1" x14ac:dyDescent="0.2">
      <c r="A118" s="79">
        <v>4399</v>
      </c>
      <c r="B118" s="89" t="s">
        <v>143</v>
      </c>
      <c r="C118" s="70">
        <v>0</v>
      </c>
      <c r="D118" s="70">
        <v>0</v>
      </c>
    </row>
    <row r="119" spans="1:6" ht="9.9499999999999993" customHeight="1" x14ac:dyDescent="0.2">
      <c r="A119" s="79">
        <v>1120</v>
      </c>
      <c r="B119" s="89" t="s">
        <v>468</v>
      </c>
      <c r="C119" s="70">
        <v>-9189.59</v>
      </c>
      <c r="D119" s="70">
        <v>0</v>
      </c>
    </row>
    <row r="120" spans="1:6" ht="9.9499999999999993" customHeight="1" x14ac:dyDescent="0.2">
      <c r="A120" s="79">
        <v>1123</v>
      </c>
      <c r="B120" s="89" t="s">
        <v>469</v>
      </c>
      <c r="C120" s="70">
        <v>0</v>
      </c>
      <c r="D120" s="70">
        <v>0</v>
      </c>
    </row>
    <row r="121" spans="1:6" ht="9.9499999999999993" customHeight="1" x14ac:dyDescent="0.2">
      <c r="A121" s="79">
        <v>1124</v>
      </c>
      <c r="B121" s="89" t="s">
        <v>470</v>
      </c>
      <c r="C121" s="70">
        <v>0</v>
      </c>
      <c r="D121" s="70">
        <v>0</v>
      </c>
    </row>
    <row r="122" spans="1:6" ht="9.9499999999999993" customHeight="1" x14ac:dyDescent="0.2">
      <c r="A122" s="79">
        <v>1124</v>
      </c>
      <c r="B122" s="89" t="s">
        <v>471</v>
      </c>
      <c r="C122" s="70">
        <v>0</v>
      </c>
      <c r="D122" s="70">
        <v>0</v>
      </c>
    </row>
    <row r="123" spans="1:6" ht="9.9499999999999993" customHeight="1" x14ac:dyDescent="0.25">
      <c r="A123" s="80">
        <v>1124</v>
      </c>
      <c r="B123" s="86" t="s">
        <v>472</v>
      </c>
      <c r="C123" s="82">
        <f>SUM(C124:C132)</f>
        <v>29000</v>
      </c>
      <c r="D123" s="82">
        <v>0</v>
      </c>
      <c r="F123"/>
    </row>
    <row r="124" spans="1:6" ht="9.9499999999999993" customHeight="1" x14ac:dyDescent="0.25">
      <c r="A124" s="79">
        <v>1124</v>
      </c>
      <c r="B124" s="87" t="s">
        <v>473</v>
      </c>
      <c r="C124" s="70">
        <v>0</v>
      </c>
      <c r="D124" s="70">
        <v>0</v>
      </c>
      <c r="F124"/>
    </row>
    <row r="125" spans="1:6" customFormat="1" ht="9.9499999999999993" customHeight="1" x14ac:dyDescent="0.25">
      <c r="A125" s="79">
        <v>1124</v>
      </c>
      <c r="B125" s="87" t="s">
        <v>474</v>
      </c>
      <c r="C125" s="70">
        <v>0</v>
      </c>
      <c r="D125" s="70">
        <v>0</v>
      </c>
    </row>
    <row r="126" spans="1:6" ht="9.9499999999999993" customHeight="1" x14ac:dyDescent="0.25">
      <c r="A126" s="79">
        <v>1124</v>
      </c>
      <c r="B126" s="87" t="s">
        <v>475</v>
      </c>
      <c r="C126" s="70">
        <v>0</v>
      </c>
      <c r="D126" s="70">
        <v>0</v>
      </c>
      <c r="F126"/>
    </row>
    <row r="127" spans="1:6" ht="9.9499999999999993" customHeight="1" x14ac:dyDescent="0.25">
      <c r="A127" s="79">
        <v>1122</v>
      </c>
      <c r="B127" s="87" t="s">
        <v>476</v>
      </c>
      <c r="C127" s="70">
        <v>0</v>
      </c>
      <c r="D127" s="70">
        <v>0</v>
      </c>
      <c r="F127"/>
    </row>
    <row r="128" spans="1:6" ht="9.9499999999999993" customHeight="1" x14ac:dyDescent="0.25">
      <c r="A128" s="79">
        <v>1122</v>
      </c>
      <c r="B128" s="87" t="s">
        <v>477</v>
      </c>
      <c r="C128" s="70">
        <v>0</v>
      </c>
      <c r="D128" s="70">
        <v>0</v>
      </c>
      <c r="F128"/>
    </row>
    <row r="129" spans="1:6" ht="9.9499999999999993" customHeight="1" x14ac:dyDescent="0.25">
      <c r="A129" s="79">
        <v>1122</v>
      </c>
      <c r="B129" s="87" t="s">
        <v>478</v>
      </c>
      <c r="C129" s="70">
        <v>0</v>
      </c>
      <c r="D129" s="70">
        <v>0</v>
      </c>
      <c r="F129"/>
    </row>
    <row r="130" spans="1:6" ht="9.9499999999999993" customHeight="1" x14ac:dyDescent="0.25">
      <c r="A130" s="79">
        <v>1273</v>
      </c>
      <c r="B130" s="87" t="s">
        <v>479</v>
      </c>
      <c r="C130" s="70">
        <v>29000</v>
      </c>
      <c r="D130" s="70"/>
      <c r="F130"/>
    </row>
    <row r="131" spans="1:6" ht="9.9499999999999993" customHeight="1" x14ac:dyDescent="0.25">
      <c r="A131" s="79">
        <v>5120</v>
      </c>
      <c r="B131" s="87" t="s">
        <v>300</v>
      </c>
      <c r="C131" s="70">
        <v>0</v>
      </c>
      <c r="D131" s="70">
        <v>0</v>
      </c>
      <c r="F131"/>
    </row>
    <row r="132" spans="1:6" ht="9.9499999999999993" customHeight="1" x14ac:dyDescent="0.25">
      <c r="A132" s="79">
        <v>5120</v>
      </c>
      <c r="B132" s="87" t="s">
        <v>300</v>
      </c>
      <c r="C132" s="70">
        <v>0</v>
      </c>
      <c r="D132" s="70">
        <v>0</v>
      </c>
      <c r="F132"/>
    </row>
    <row r="133" spans="1:6" ht="9.9499999999999993" customHeight="1" x14ac:dyDescent="0.25">
      <c r="A133" s="79"/>
      <c r="B133" s="86" t="s">
        <v>480</v>
      </c>
      <c r="C133" s="90">
        <f>+C43+C44+C96</f>
        <v>8352953.040000001</v>
      </c>
      <c r="D133" s="82">
        <v>0</v>
      </c>
      <c r="F133"/>
    </row>
    <row r="134" spans="1:6" ht="12.75" customHeight="1" x14ac:dyDescent="0.25">
      <c r="A134" s="79"/>
      <c r="B134" s="91"/>
      <c r="C134" s="82"/>
      <c r="D134" s="82"/>
      <c r="F134"/>
    </row>
    <row r="135" spans="1:6" ht="9.9499999999999993" customHeight="1" x14ac:dyDescent="0.25">
      <c r="F135"/>
    </row>
    <row r="136" spans="1:6" x14ac:dyDescent="0.2">
      <c r="C136" s="92"/>
      <c r="D136" s="92"/>
    </row>
    <row r="137" spans="1:6" x14ac:dyDescent="0.2">
      <c r="C137" s="70"/>
    </row>
    <row r="138" spans="1:6" x14ac:dyDescent="0.2">
      <c r="C138" s="92"/>
    </row>
    <row r="139" spans="1:6" x14ac:dyDescent="0.2">
      <c r="C139" s="92"/>
    </row>
    <row r="140" spans="1:6" ht="12.75" x14ac:dyDescent="0.2">
      <c r="A140" s="35"/>
      <c r="B140" s="25"/>
      <c r="C140" s="154"/>
      <c r="D140" s="154"/>
      <c r="E140" s="154"/>
    </row>
    <row r="141" spans="1:6" ht="12.75" x14ac:dyDescent="0.2">
      <c r="A141" s="35"/>
      <c r="B141" s="26"/>
      <c r="C141" s="154"/>
      <c r="D141" s="154"/>
      <c r="E141" s="154"/>
    </row>
    <row r="142" spans="1:6" ht="12.75" x14ac:dyDescent="0.2">
      <c r="A142" s="35"/>
      <c r="B142" s="26"/>
      <c r="C142" s="93"/>
      <c r="D142" s="35"/>
      <c r="E142" s="35"/>
    </row>
    <row r="143" spans="1:6" ht="12.75" x14ac:dyDescent="0.2">
      <c r="A143" s="35"/>
      <c r="B143" s="26"/>
      <c r="C143" s="56"/>
      <c r="D143" s="35"/>
      <c r="E143" s="35"/>
    </row>
    <row r="144" spans="1:6" x14ac:dyDescent="0.2">
      <c r="C144" s="70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140:E140"/>
    <mergeCell ref="C141:E141"/>
  </mergeCells>
  <dataValidations count="1">
    <dataValidation allowBlank="1" showInputMessage="1" showErrorMessage="1" prompt="Importe final del periodo que corresponde la información financiera trimestral que se presenta." sqref="C7:D7 C42:D42" xr:uid="{553C7E02-1132-4929-B137-E3635C15A4BE}"/>
  </dataValidation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B4FE-CEA4-4ACA-8CF8-5864C79FD482}">
  <sheetPr>
    <tabColor theme="4" tint="0.39997558519241921"/>
  </sheetPr>
  <dimension ref="A1:E32"/>
  <sheetViews>
    <sheetView showGridLines="0" workbookViewId="0">
      <selection activeCell="D12" sqref="D12"/>
    </sheetView>
  </sheetViews>
  <sheetFormatPr baseColWidth="10" defaultColWidth="11.42578125" defaultRowHeight="11.25" x14ac:dyDescent="0.2"/>
  <cols>
    <col min="1" max="1" width="4.5703125" style="119" customWidth="1"/>
    <col min="2" max="2" width="67.28515625" style="119" customWidth="1"/>
    <col min="3" max="3" width="17.85546875" style="119" customWidth="1"/>
    <col min="4" max="16384" width="11.42578125" style="119"/>
  </cols>
  <sheetData>
    <row r="1" spans="1:5" s="94" customFormat="1" ht="30.75" customHeight="1" x14ac:dyDescent="0.25">
      <c r="A1" s="164" t="str">
        <f>Notas_ESF!A1</f>
        <v>FIDEICOMISO DE INVERSIÓN Y ADMINISTRACIÓN DEL PARQUE GUANAJUATO BICENTENARIO</v>
      </c>
      <c r="B1" s="165"/>
      <c r="C1" s="166"/>
    </row>
    <row r="2" spans="1:5" s="94" customFormat="1" ht="18" customHeight="1" x14ac:dyDescent="0.25">
      <c r="A2" s="167" t="s">
        <v>481</v>
      </c>
      <c r="B2" s="168"/>
      <c r="C2" s="169"/>
    </row>
    <row r="3" spans="1:5" s="94" customFormat="1" ht="18" customHeight="1" x14ac:dyDescent="0.25">
      <c r="A3" s="167" t="str">
        <f>Notas_ESF!A3</f>
        <v>Correspondiente del 1 de enero al 30 de junio del 2025</v>
      </c>
      <c r="B3" s="168"/>
      <c r="C3" s="169"/>
    </row>
    <row r="4" spans="1:5" s="95" customFormat="1" x14ac:dyDescent="0.2">
      <c r="A4" s="170" t="s">
        <v>482</v>
      </c>
      <c r="B4" s="171"/>
      <c r="C4" s="172"/>
    </row>
    <row r="5" spans="1:5" customFormat="1" ht="9.75" customHeight="1" x14ac:dyDescent="0.25">
      <c r="A5" s="173" t="s">
        <v>483</v>
      </c>
      <c r="B5" s="174"/>
      <c r="C5" s="96">
        <v>2025</v>
      </c>
    </row>
    <row r="6" spans="1:5" customFormat="1" ht="9.75" customHeight="1" x14ac:dyDescent="0.25">
      <c r="A6" s="97" t="s">
        <v>484</v>
      </c>
      <c r="B6" s="97"/>
      <c r="C6" s="98">
        <v>26135601.18</v>
      </c>
    </row>
    <row r="7" spans="1:5" customFormat="1" ht="7.5" customHeight="1" x14ac:dyDescent="0.25">
      <c r="A7" s="49"/>
      <c r="B7" s="99"/>
      <c r="C7" s="100"/>
    </row>
    <row r="8" spans="1:5" customFormat="1" ht="9.75" customHeight="1" x14ac:dyDescent="0.25">
      <c r="A8" s="101" t="s">
        <v>485</v>
      </c>
      <c r="B8" s="101"/>
      <c r="C8" s="102">
        <v>0</v>
      </c>
    </row>
    <row r="9" spans="1:5" customFormat="1" ht="9.75" customHeight="1" x14ac:dyDescent="0.25">
      <c r="A9" s="103" t="s">
        <v>486</v>
      </c>
      <c r="B9" s="104" t="s">
        <v>132</v>
      </c>
      <c r="C9" s="105">
        <v>0</v>
      </c>
    </row>
    <row r="10" spans="1:5" customFormat="1" ht="9.75" customHeight="1" x14ac:dyDescent="0.25">
      <c r="A10" s="106" t="s">
        <v>487</v>
      </c>
      <c r="B10" s="107" t="s">
        <v>488</v>
      </c>
      <c r="C10" s="105">
        <v>0</v>
      </c>
    </row>
    <row r="11" spans="1:5" customFormat="1" ht="9.75" customHeight="1" x14ac:dyDescent="0.25">
      <c r="A11" s="106" t="s">
        <v>489</v>
      </c>
      <c r="B11" s="107" t="s">
        <v>141</v>
      </c>
      <c r="C11" s="105">
        <v>0</v>
      </c>
    </row>
    <row r="12" spans="1:5" customFormat="1" ht="9.75" customHeight="1" x14ac:dyDescent="0.25">
      <c r="A12" s="106" t="s">
        <v>490</v>
      </c>
      <c r="B12" s="107" t="s">
        <v>142</v>
      </c>
      <c r="C12" s="105">
        <v>0</v>
      </c>
    </row>
    <row r="13" spans="1:5" customFormat="1" ht="9.75" customHeight="1" x14ac:dyDescent="0.25">
      <c r="A13" s="106" t="s">
        <v>491</v>
      </c>
      <c r="B13" s="107" t="s">
        <v>143</v>
      </c>
      <c r="C13" s="105">
        <v>0</v>
      </c>
    </row>
    <row r="14" spans="1:5" customFormat="1" ht="9.75" customHeight="1" x14ac:dyDescent="0.25">
      <c r="A14" s="108" t="s">
        <v>492</v>
      </c>
      <c r="B14" s="109" t="s">
        <v>493</v>
      </c>
      <c r="C14" s="105">
        <v>0</v>
      </c>
      <c r="E14" s="110"/>
    </row>
    <row r="15" spans="1:5" customFormat="1" ht="7.5" customHeight="1" x14ac:dyDescent="0.25">
      <c r="A15" s="49"/>
      <c r="B15" s="111"/>
      <c r="C15" s="112"/>
      <c r="E15" s="110"/>
    </row>
    <row r="16" spans="1:5" customFormat="1" ht="9.75" customHeight="1" x14ac:dyDescent="0.25">
      <c r="A16" s="101" t="s">
        <v>494</v>
      </c>
      <c r="B16" s="99"/>
      <c r="C16" s="102">
        <f>+C19</f>
        <v>3500000</v>
      </c>
      <c r="E16" s="113"/>
    </row>
    <row r="17" spans="1:5" customFormat="1" ht="9.75" customHeight="1" x14ac:dyDescent="0.25">
      <c r="A17" s="114">
        <v>3.1</v>
      </c>
      <c r="B17" s="107" t="s">
        <v>495</v>
      </c>
      <c r="C17" s="105">
        <v>0</v>
      </c>
    </row>
    <row r="18" spans="1:5" customFormat="1" ht="9.75" customHeight="1" x14ac:dyDescent="0.25">
      <c r="A18" s="115">
        <v>3.2</v>
      </c>
      <c r="B18" s="107" t="s">
        <v>496</v>
      </c>
      <c r="C18" s="105">
        <v>0</v>
      </c>
    </row>
    <row r="19" spans="1:5" customFormat="1" ht="9.75" customHeight="1" x14ac:dyDescent="0.25">
      <c r="A19" s="115">
        <v>3.3</v>
      </c>
      <c r="B19" s="109" t="s">
        <v>497</v>
      </c>
      <c r="C19" s="116">
        <v>3500000</v>
      </c>
    </row>
    <row r="20" spans="1:5" customFormat="1" ht="7.5" customHeight="1" x14ac:dyDescent="0.25">
      <c r="A20" s="49"/>
      <c r="B20" s="109"/>
      <c r="C20" s="117"/>
    </row>
    <row r="21" spans="1:5" customFormat="1" ht="9.75" customHeight="1" x14ac:dyDescent="0.25">
      <c r="A21" s="118" t="s">
        <v>498</v>
      </c>
      <c r="B21" s="118"/>
      <c r="C21" s="98">
        <f>+C6+C8-C16</f>
        <v>22635601.18</v>
      </c>
    </row>
    <row r="22" spans="1:5" customFormat="1" ht="15" x14ac:dyDescent="0.25">
      <c r="A22" s="49"/>
      <c r="B22" s="49"/>
      <c r="C22" s="49"/>
    </row>
    <row r="23" spans="1:5" customFormat="1" ht="9.75" customHeight="1" x14ac:dyDescent="0.25">
      <c r="A23" s="71"/>
      <c r="B23" s="39"/>
      <c r="C23" s="49"/>
    </row>
    <row r="29" spans="1:5" ht="12.75" x14ac:dyDescent="0.2">
      <c r="A29" s="35"/>
      <c r="B29" s="25"/>
      <c r="C29" s="154"/>
      <c r="D29" s="154"/>
      <c r="E29" s="154"/>
    </row>
    <row r="30" spans="1:5" ht="12.75" x14ac:dyDescent="0.2">
      <c r="A30" s="35"/>
      <c r="B30" s="26"/>
      <c r="C30" s="154"/>
      <c r="D30" s="154"/>
      <c r="E30" s="154"/>
    </row>
    <row r="31" spans="1:5" ht="12.75" x14ac:dyDescent="0.2">
      <c r="A31" s="35"/>
      <c r="B31" s="26"/>
      <c r="C31" s="56"/>
      <c r="D31" s="35"/>
      <c r="E31" s="35"/>
    </row>
    <row r="32" spans="1:5" ht="12.75" x14ac:dyDescent="0.2">
      <c r="A32" s="35"/>
      <c r="B32" s="26"/>
      <c r="C32" s="56"/>
      <c r="D32" s="35"/>
      <c r="E32" s="35"/>
    </row>
  </sheetData>
  <mergeCells count="7">
    <mergeCell ref="C30:E30"/>
    <mergeCell ref="A1:C1"/>
    <mergeCell ref="A2:C2"/>
    <mergeCell ref="A3:C3"/>
    <mergeCell ref="A4:C4"/>
    <mergeCell ref="A5:B5"/>
    <mergeCell ref="C29:E29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C042-A521-4DBB-885F-60E772468BB4}">
  <sheetPr>
    <tabColor theme="4" tint="0.39997558519241921"/>
  </sheetPr>
  <dimension ref="A1:E50"/>
  <sheetViews>
    <sheetView showGridLines="0" topLeftCell="A9" workbookViewId="0">
      <selection activeCell="D12" sqref="D12"/>
    </sheetView>
  </sheetViews>
  <sheetFormatPr baseColWidth="10" defaultColWidth="11.42578125" defaultRowHeight="11.25" x14ac:dyDescent="0.2"/>
  <cols>
    <col min="1" max="1" width="3.85546875" style="119" customWidth="1"/>
    <col min="2" max="2" width="69.28515625" style="119" customWidth="1"/>
    <col min="3" max="3" width="17.85546875" style="119" customWidth="1"/>
    <col min="4" max="16384" width="11.42578125" style="119"/>
  </cols>
  <sheetData>
    <row r="1" spans="1:3" s="120" customFormat="1" ht="37.5" customHeight="1" x14ac:dyDescent="0.25">
      <c r="A1" s="175" t="str">
        <f>Notas_ESF!A1</f>
        <v>FIDEICOMISO DE INVERSIÓN Y ADMINISTRACIÓN DEL PARQUE GUANAJUATO BICENTENARIO</v>
      </c>
      <c r="B1" s="176"/>
      <c r="C1" s="177"/>
    </row>
    <row r="2" spans="1:3" s="120" customFormat="1" ht="18.95" customHeight="1" x14ac:dyDescent="0.25">
      <c r="A2" s="178" t="s">
        <v>499</v>
      </c>
      <c r="B2" s="179"/>
      <c r="C2" s="180"/>
    </row>
    <row r="3" spans="1:3" s="120" customFormat="1" ht="18.95" customHeight="1" x14ac:dyDescent="0.25">
      <c r="A3" s="178" t="str">
        <f>Notas_ESF!A3</f>
        <v>Correspondiente del 1 de enero al 30 de junio del 2025</v>
      </c>
      <c r="B3" s="179"/>
      <c r="C3" s="180"/>
    </row>
    <row r="4" spans="1:3" x14ac:dyDescent="0.2">
      <c r="A4" s="170" t="s">
        <v>482</v>
      </c>
      <c r="B4" s="171"/>
      <c r="C4" s="172"/>
    </row>
    <row r="5" spans="1:3" customFormat="1" ht="11.25" customHeight="1" x14ac:dyDescent="0.25">
      <c r="A5" s="173" t="s">
        <v>483</v>
      </c>
      <c r="B5" s="174"/>
      <c r="C5" s="96">
        <v>2025</v>
      </c>
    </row>
    <row r="6" spans="1:3" customFormat="1" ht="9.75" customHeight="1" x14ac:dyDescent="0.25">
      <c r="A6" s="121" t="s">
        <v>500</v>
      </c>
      <c r="B6" s="97"/>
      <c r="C6" s="122">
        <v>14341706.74</v>
      </c>
    </row>
    <row r="7" spans="1:3" customFormat="1" ht="7.5" customHeight="1" x14ac:dyDescent="0.25">
      <c r="A7" s="123"/>
      <c r="B7" s="99"/>
      <c r="C7" s="124"/>
    </row>
    <row r="8" spans="1:3" customFormat="1" ht="9.75" customHeight="1" x14ac:dyDescent="0.25">
      <c r="A8" s="101" t="s">
        <v>501</v>
      </c>
      <c r="B8" s="125"/>
      <c r="C8" s="102">
        <f>SUM(C9:C29)</f>
        <v>33980</v>
      </c>
    </row>
    <row r="9" spans="1:3" customFormat="1" ht="9.75" customHeight="1" x14ac:dyDescent="0.25">
      <c r="A9" s="126">
        <v>2.1</v>
      </c>
      <c r="B9" s="127" t="s">
        <v>162</v>
      </c>
      <c r="C9" s="128">
        <v>0</v>
      </c>
    </row>
    <row r="10" spans="1:3" customFormat="1" ht="9.75" customHeight="1" x14ac:dyDescent="0.25">
      <c r="A10" s="126">
        <v>2.2000000000000002</v>
      </c>
      <c r="B10" s="127" t="s">
        <v>159</v>
      </c>
      <c r="C10" s="128">
        <v>0</v>
      </c>
    </row>
    <row r="11" spans="1:3" customFormat="1" ht="9.75" customHeight="1" x14ac:dyDescent="0.25">
      <c r="A11" s="129">
        <v>2.2999999999999998</v>
      </c>
      <c r="B11" s="130" t="s">
        <v>323</v>
      </c>
      <c r="C11" s="128">
        <v>0</v>
      </c>
    </row>
    <row r="12" spans="1:3" customFormat="1" ht="9.75" customHeight="1" x14ac:dyDescent="0.25">
      <c r="A12" s="129">
        <v>2.4</v>
      </c>
      <c r="B12" s="130" t="s">
        <v>324</v>
      </c>
      <c r="C12" s="128">
        <v>33980</v>
      </c>
    </row>
    <row r="13" spans="1:3" customFormat="1" ht="9.75" customHeight="1" x14ac:dyDescent="0.25">
      <c r="A13" s="129">
        <v>2.5</v>
      </c>
      <c r="B13" s="130" t="s">
        <v>325</v>
      </c>
      <c r="C13" s="128">
        <v>0</v>
      </c>
    </row>
    <row r="14" spans="1:3" customFormat="1" ht="9.75" customHeight="1" x14ac:dyDescent="0.25">
      <c r="A14" s="129">
        <v>2.6</v>
      </c>
      <c r="B14" s="130" t="s">
        <v>326</v>
      </c>
      <c r="C14" s="128">
        <v>0</v>
      </c>
    </row>
    <row r="15" spans="1:3" customFormat="1" ht="9.75" customHeight="1" x14ac:dyDescent="0.25">
      <c r="A15" s="129">
        <v>2.7</v>
      </c>
      <c r="B15" s="130" t="s">
        <v>327</v>
      </c>
      <c r="C15" s="128">
        <v>0</v>
      </c>
    </row>
    <row r="16" spans="1:3" customFormat="1" ht="9.75" customHeight="1" x14ac:dyDescent="0.25">
      <c r="A16" s="129">
        <v>2.8</v>
      </c>
      <c r="B16" s="130" t="s">
        <v>328</v>
      </c>
      <c r="C16" s="128">
        <v>0</v>
      </c>
    </row>
    <row r="17" spans="1:3" customFormat="1" ht="9.75" customHeight="1" x14ac:dyDescent="0.25">
      <c r="A17" s="129">
        <v>2.9</v>
      </c>
      <c r="B17" s="130" t="s">
        <v>330</v>
      </c>
      <c r="C17" s="128">
        <v>0</v>
      </c>
    </row>
    <row r="18" spans="1:3" customFormat="1" ht="9.75" customHeight="1" x14ac:dyDescent="0.25">
      <c r="A18" s="129" t="s">
        <v>502</v>
      </c>
      <c r="B18" s="130" t="s">
        <v>503</v>
      </c>
      <c r="C18" s="128">
        <v>0</v>
      </c>
    </row>
    <row r="19" spans="1:3" customFormat="1" ht="9.75" customHeight="1" x14ac:dyDescent="0.25">
      <c r="A19" s="129" t="s">
        <v>504</v>
      </c>
      <c r="B19" s="130" t="s">
        <v>336</v>
      </c>
      <c r="C19" s="128">
        <v>0</v>
      </c>
    </row>
    <row r="20" spans="1:3" customFormat="1" ht="9.75" customHeight="1" x14ac:dyDescent="0.25">
      <c r="A20" s="129" t="s">
        <v>505</v>
      </c>
      <c r="B20" s="130" t="s">
        <v>506</v>
      </c>
      <c r="C20" s="128">
        <v>0</v>
      </c>
    </row>
    <row r="21" spans="1:3" customFormat="1" ht="9.75" customHeight="1" x14ac:dyDescent="0.25">
      <c r="A21" s="129" t="s">
        <v>507</v>
      </c>
      <c r="B21" s="130" t="s">
        <v>508</v>
      </c>
      <c r="C21" s="128">
        <v>0</v>
      </c>
    </row>
    <row r="22" spans="1:3" customFormat="1" ht="9.75" customHeight="1" x14ac:dyDescent="0.25">
      <c r="A22" s="129" t="s">
        <v>509</v>
      </c>
      <c r="B22" s="130" t="s">
        <v>510</v>
      </c>
      <c r="C22" s="128">
        <v>0</v>
      </c>
    </row>
    <row r="23" spans="1:3" customFormat="1" ht="9.75" customHeight="1" x14ac:dyDescent="0.25">
      <c r="A23" s="129" t="s">
        <v>511</v>
      </c>
      <c r="B23" s="130" t="s">
        <v>512</v>
      </c>
      <c r="C23" s="128">
        <v>0</v>
      </c>
    </row>
    <row r="24" spans="1:3" customFormat="1" ht="9.75" customHeight="1" x14ac:dyDescent="0.25">
      <c r="A24" s="129" t="s">
        <v>513</v>
      </c>
      <c r="B24" s="130" t="s">
        <v>514</v>
      </c>
      <c r="C24" s="128">
        <v>0</v>
      </c>
    </row>
    <row r="25" spans="1:3" customFormat="1" ht="9.75" customHeight="1" x14ac:dyDescent="0.25">
      <c r="A25" s="129" t="s">
        <v>515</v>
      </c>
      <c r="B25" s="130" t="s">
        <v>516</v>
      </c>
      <c r="C25" s="128">
        <v>0</v>
      </c>
    </row>
    <row r="26" spans="1:3" customFormat="1" ht="9.75" customHeight="1" x14ac:dyDescent="0.25">
      <c r="A26" s="129" t="s">
        <v>517</v>
      </c>
      <c r="B26" s="130" t="s">
        <v>518</v>
      </c>
      <c r="C26" s="128">
        <v>0</v>
      </c>
    </row>
    <row r="27" spans="1:3" customFormat="1" ht="9.75" customHeight="1" x14ac:dyDescent="0.25">
      <c r="A27" s="129" t="s">
        <v>519</v>
      </c>
      <c r="B27" s="130" t="s">
        <v>520</v>
      </c>
      <c r="C27" s="128">
        <v>0</v>
      </c>
    </row>
    <row r="28" spans="1:3" customFormat="1" ht="9.75" customHeight="1" x14ac:dyDescent="0.25">
      <c r="A28" s="129" t="s">
        <v>521</v>
      </c>
      <c r="B28" s="130" t="s">
        <v>522</v>
      </c>
      <c r="C28" s="128">
        <v>0</v>
      </c>
    </row>
    <row r="29" spans="1:3" customFormat="1" ht="9.75" customHeight="1" x14ac:dyDescent="0.25">
      <c r="A29" s="129" t="s">
        <v>523</v>
      </c>
      <c r="B29" s="127" t="s">
        <v>524</v>
      </c>
      <c r="C29" s="128">
        <v>0</v>
      </c>
    </row>
    <row r="30" spans="1:3" customFormat="1" ht="7.5" customHeight="1" x14ac:dyDescent="0.25">
      <c r="A30" s="123"/>
      <c r="B30" s="131"/>
      <c r="C30" s="132"/>
    </row>
    <row r="31" spans="1:3" customFormat="1" ht="9.75" customHeight="1" x14ac:dyDescent="0.25">
      <c r="A31" s="133" t="s">
        <v>525</v>
      </c>
      <c r="B31" s="134"/>
      <c r="C31" s="135">
        <v>0</v>
      </c>
    </row>
    <row r="32" spans="1:3" customFormat="1" ht="9.75" customHeight="1" x14ac:dyDescent="0.25">
      <c r="A32" s="129" t="s">
        <v>526</v>
      </c>
      <c r="B32" s="130" t="s">
        <v>232</v>
      </c>
      <c r="C32" s="128">
        <v>0</v>
      </c>
    </row>
    <row r="33" spans="1:5" customFormat="1" ht="9.75" customHeight="1" x14ac:dyDescent="0.25">
      <c r="A33" s="129" t="s">
        <v>527</v>
      </c>
      <c r="B33" s="130" t="s">
        <v>241</v>
      </c>
      <c r="C33" s="128">
        <v>0</v>
      </c>
    </row>
    <row r="34" spans="1:5" customFormat="1" ht="9.75" customHeight="1" x14ac:dyDescent="0.25">
      <c r="A34" s="129" t="s">
        <v>528</v>
      </c>
      <c r="B34" s="130" t="s">
        <v>244</v>
      </c>
      <c r="C34" s="128">
        <v>0</v>
      </c>
    </row>
    <row r="35" spans="1:5" customFormat="1" ht="9.75" customHeight="1" x14ac:dyDescent="0.25">
      <c r="A35" s="129" t="s">
        <v>529</v>
      </c>
      <c r="B35" s="130" t="s">
        <v>250</v>
      </c>
      <c r="C35" s="128">
        <v>0</v>
      </c>
    </row>
    <row r="36" spans="1:5" customFormat="1" ht="9.75" customHeight="1" x14ac:dyDescent="0.25">
      <c r="A36" s="129" t="s">
        <v>530</v>
      </c>
      <c r="B36" s="130" t="s">
        <v>260</v>
      </c>
      <c r="C36" s="128">
        <v>0</v>
      </c>
    </row>
    <row r="37" spans="1:5" customFormat="1" ht="9.75" customHeight="1" x14ac:dyDescent="0.25">
      <c r="A37" s="129" t="s">
        <v>531</v>
      </c>
      <c r="B37" s="130" t="s">
        <v>532</v>
      </c>
      <c r="C37" s="128">
        <v>0</v>
      </c>
    </row>
    <row r="38" spans="1:5" customFormat="1" ht="9.75" customHeight="1" x14ac:dyDescent="0.25">
      <c r="A38" s="129" t="s">
        <v>533</v>
      </c>
      <c r="B38" s="127" t="s">
        <v>534</v>
      </c>
      <c r="C38" s="136">
        <v>0</v>
      </c>
    </row>
    <row r="39" spans="1:5" customFormat="1" ht="7.5" customHeight="1" x14ac:dyDescent="0.25">
      <c r="A39" s="123"/>
      <c r="B39" s="137"/>
      <c r="C39" s="138"/>
    </row>
    <row r="40" spans="1:5" customFormat="1" ht="9.75" customHeight="1" x14ac:dyDescent="0.25">
      <c r="A40" s="139" t="s">
        <v>535</v>
      </c>
      <c r="B40" s="97"/>
      <c r="C40" s="98">
        <f>+C6-C8+C31</f>
        <v>14307726.74</v>
      </c>
    </row>
    <row r="41" spans="1:5" customFormat="1" ht="9.75" customHeight="1" x14ac:dyDescent="0.25">
      <c r="A41" s="49"/>
      <c r="B41" s="49"/>
      <c r="C41" s="49"/>
    </row>
    <row r="42" spans="1:5" customFormat="1" ht="9.75" customHeight="1" x14ac:dyDescent="0.25">
      <c r="A42" s="49"/>
      <c r="B42" s="39"/>
      <c r="C42" s="49"/>
    </row>
    <row r="47" spans="1:5" ht="12.75" x14ac:dyDescent="0.2">
      <c r="B47" s="25"/>
      <c r="C47" s="154"/>
      <c r="D47" s="154"/>
      <c r="E47" s="154"/>
    </row>
    <row r="48" spans="1:5" ht="12.75" x14ac:dyDescent="0.2">
      <c r="B48" s="26"/>
      <c r="C48" s="154"/>
      <c r="D48" s="154"/>
      <c r="E48" s="154"/>
    </row>
    <row r="49" spans="2:5" ht="12.75" x14ac:dyDescent="0.2">
      <c r="B49" s="26"/>
      <c r="C49" s="56"/>
      <c r="D49" s="35"/>
      <c r="E49" s="35"/>
    </row>
    <row r="50" spans="2:5" ht="12.75" x14ac:dyDescent="0.2">
      <c r="B50" s="26"/>
      <c r="C50" s="56"/>
      <c r="D50" s="35"/>
      <c r="E50" s="35"/>
    </row>
  </sheetData>
  <mergeCells count="7">
    <mergeCell ref="C48:E48"/>
    <mergeCell ref="A1:C1"/>
    <mergeCell ref="A2:C2"/>
    <mergeCell ref="A3:C3"/>
    <mergeCell ref="A4:C4"/>
    <mergeCell ref="A5:B5"/>
    <mergeCell ref="C47:E47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7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D43F-65DE-4382-AEFC-EA7293335E41}">
  <sheetPr>
    <tabColor theme="4" tint="0.39997558519241921"/>
    <pageSetUpPr fitToPage="1"/>
  </sheetPr>
  <dimension ref="A1:J57"/>
  <sheetViews>
    <sheetView showGridLines="0" topLeftCell="A31" zoomScale="85" zoomScaleNormal="85" workbookViewId="0">
      <selection activeCell="D12" sqref="D12"/>
    </sheetView>
  </sheetViews>
  <sheetFormatPr baseColWidth="10" defaultColWidth="9.140625" defaultRowHeight="11.25" x14ac:dyDescent="0.2"/>
  <cols>
    <col min="1" max="1" width="6.5703125" style="69" bestFit="1" customWidth="1"/>
    <col min="2" max="2" width="76.140625" style="69" customWidth="1"/>
    <col min="3" max="3" width="12.28515625" style="69" bestFit="1" customWidth="1"/>
    <col min="4" max="5" width="11.7109375" style="69" bestFit="1" customWidth="1"/>
    <col min="6" max="6" width="12.28515625" style="69" bestFit="1" customWidth="1"/>
    <col min="7" max="7" width="11.140625" style="69" bestFit="1" customWidth="1"/>
    <col min="8" max="8" width="9.28515625" style="69" bestFit="1" customWidth="1"/>
    <col min="9" max="10" width="11.7109375" style="69" bestFit="1" customWidth="1"/>
    <col min="11" max="11" width="12.28515625" style="69" bestFit="1" customWidth="1"/>
    <col min="12" max="12" width="11.5703125" style="69" customWidth="1"/>
    <col min="13" max="13" width="1.42578125" style="69" customWidth="1"/>
    <col min="14" max="15" width="11.5703125" style="69" customWidth="1"/>
    <col min="16" max="16" width="1.5703125" style="69" customWidth="1"/>
    <col min="17" max="18" width="13" style="69" bestFit="1" customWidth="1"/>
    <col min="19" max="16384" width="9.140625" style="69"/>
  </cols>
  <sheetData>
    <row r="1" spans="1:10" ht="88.9" customHeight="1" x14ac:dyDescent="0.2">
      <c r="A1" s="160" t="str">
        <f>'Notas a los Edos Financieros'!A1</f>
        <v>FIDEICOMISO DE INVERSIÓN Y ADMINISTRACIÓN DEL PARQUE GUANAJUATO BICENTENARIO</v>
      </c>
      <c r="B1" s="181"/>
      <c r="C1" s="181"/>
      <c r="D1" s="181"/>
      <c r="E1" s="181"/>
      <c r="F1" s="181"/>
      <c r="G1" s="72" t="s">
        <v>1</v>
      </c>
      <c r="H1" s="73">
        <f>'Notas a los Edos Financieros'!D1</f>
        <v>2025</v>
      </c>
    </row>
    <row r="2" spans="1:10" ht="18.95" customHeight="1" x14ac:dyDescent="0.2">
      <c r="A2" s="161" t="s">
        <v>536</v>
      </c>
      <c r="B2" s="182"/>
      <c r="C2" s="182"/>
      <c r="D2" s="182"/>
      <c r="E2" s="182"/>
      <c r="F2" s="182"/>
      <c r="G2" s="72" t="s">
        <v>3</v>
      </c>
      <c r="H2" s="73" t="str">
        <f>'Notas a los Edos Financieros'!D2</f>
        <v>Trimestral</v>
      </c>
    </row>
    <row r="3" spans="1:10" ht="18.95" customHeight="1" x14ac:dyDescent="0.2">
      <c r="A3" s="161" t="str">
        <f>'Notas a los Edos Financieros'!A3</f>
        <v>Correspondiente del 1 de enero al 30 de junio del 2025</v>
      </c>
      <c r="B3" s="182"/>
      <c r="C3" s="182"/>
      <c r="D3" s="182"/>
      <c r="E3" s="182"/>
      <c r="F3" s="182"/>
      <c r="G3" s="72" t="s">
        <v>6</v>
      </c>
      <c r="H3" s="73">
        <f>'Notas a los Edos Financieros'!D3</f>
        <v>2</v>
      </c>
    </row>
    <row r="4" spans="1:10" x14ac:dyDescent="0.2">
      <c r="A4" s="75" t="s">
        <v>67</v>
      </c>
      <c r="B4" s="76"/>
      <c r="C4" s="76"/>
      <c r="D4" s="76"/>
      <c r="E4" s="76"/>
      <c r="F4" s="76"/>
      <c r="G4" s="76"/>
      <c r="H4" s="76"/>
    </row>
    <row r="7" spans="1:10" ht="24.95" customHeight="1" x14ac:dyDescent="0.2">
      <c r="A7" s="140" t="s">
        <v>69</v>
      </c>
      <c r="B7" s="140" t="s">
        <v>483</v>
      </c>
      <c r="C7" s="141" t="s">
        <v>537</v>
      </c>
      <c r="D7" s="141" t="s">
        <v>538</v>
      </c>
      <c r="E7" s="141" t="s">
        <v>539</v>
      </c>
      <c r="F7" s="141" t="s">
        <v>540</v>
      </c>
      <c r="G7" s="141" t="s">
        <v>541</v>
      </c>
      <c r="H7" s="141" t="s">
        <v>542</v>
      </c>
      <c r="I7" s="141" t="s">
        <v>543</v>
      </c>
      <c r="J7" s="141" t="s">
        <v>544</v>
      </c>
    </row>
    <row r="8" spans="1:10" s="83" customFormat="1" x14ac:dyDescent="0.2">
      <c r="A8" s="80">
        <v>7000</v>
      </c>
      <c r="B8" s="83" t="s">
        <v>545</v>
      </c>
    </row>
    <row r="9" spans="1:10" x14ac:dyDescent="0.2">
      <c r="A9" s="69">
        <v>7110</v>
      </c>
      <c r="B9" s="69" t="s">
        <v>541</v>
      </c>
      <c r="C9" s="70">
        <v>0</v>
      </c>
      <c r="D9" s="70">
        <v>0</v>
      </c>
      <c r="E9" s="70">
        <v>0</v>
      </c>
      <c r="F9" s="70">
        <v>0</v>
      </c>
    </row>
    <row r="10" spans="1:10" x14ac:dyDescent="0.2">
      <c r="A10" s="69">
        <v>7120</v>
      </c>
      <c r="B10" s="69" t="s">
        <v>546</v>
      </c>
      <c r="C10" s="70">
        <v>0</v>
      </c>
      <c r="D10" s="70">
        <v>0</v>
      </c>
      <c r="E10" s="70">
        <v>0</v>
      </c>
      <c r="F10" s="70">
        <v>0</v>
      </c>
    </row>
    <row r="11" spans="1:10" x14ac:dyDescent="0.2">
      <c r="A11" s="69">
        <v>7130</v>
      </c>
      <c r="B11" s="69" t="s">
        <v>547</v>
      </c>
      <c r="C11" s="70">
        <v>0</v>
      </c>
      <c r="D11" s="70">
        <v>0</v>
      </c>
      <c r="E11" s="70">
        <v>0</v>
      </c>
      <c r="F11" s="70">
        <v>0</v>
      </c>
    </row>
    <row r="12" spans="1:10" x14ac:dyDescent="0.2">
      <c r="A12" s="69">
        <v>7140</v>
      </c>
      <c r="B12" s="69" t="s">
        <v>548</v>
      </c>
      <c r="C12" s="70">
        <v>0</v>
      </c>
      <c r="D12" s="70">
        <v>0</v>
      </c>
      <c r="E12" s="70">
        <v>0</v>
      </c>
      <c r="F12" s="70">
        <v>0</v>
      </c>
    </row>
    <row r="13" spans="1:10" x14ac:dyDescent="0.2">
      <c r="A13" s="69">
        <v>7150</v>
      </c>
      <c r="B13" s="69" t="s">
        <v>549</v>
      </c>
      <c r="C13" s="70">
        <v>0</v>
      </c>
      <c r="D13" s="70">
        <v>0</v>
      </c>
      <c r="E13" s="70">
        <v>0</v>
      </c>
      <c r="F13" s="70">
        <v>0</v>
      </c>
    </row>
    <row r="14" spans="1:10" x14ac:dyDescent="0.2">
      <c r="A14" s="69">
        <v>7160</v>
      </c>
      <c r="B14" s="69" t="s">
        <v>550</v>
      </c>
      <c r="C14" s="70">
        <v>0</v>
      </c>
      <c r="D14" s="70">
        <v>0</v>
      </c>
      <c r="E14" s="70">
        <v>0</v>
      </c>
      <c r="F14" s="70">
        <v>0</v>
      </c>
    </row>
    <row r="15" spans="1:10" x14ac:dyDescent="0.2">
      <c r="A15" s="69">
        <v>7210</v>
      </c>
      <c r="B15" s="69" t="s">
        <v>551</v>
      </c>
      <c r="C15" s="70">
        <v>0</v>
      </c>
      <c r="D15" s="70">
        <v>0</v>
      </c>
      <c r="E15" s="70">
        <v>0</v>
      </c>
      <c r="F15" s="70">
        <v>0</v>
      </c>
    </row>
    <row r="16" spans="1:10" x14ac:dyDescent="0.2">
      <c r="A16" s="69">
        <v>7220</v>
      </c>
      <c r="B16" s="69" t="s">
        <v>552</v>
      </c>
      <c r="C16" s="70">
        <v>0</v>
      </c>
      <c r="D16" s="70">
        <v>0</v>
      </c>
      <c r="E16" s="70">
        <v>0</v>
      </c>
      <c r="F16" s="70">
        <v>0</v>
      </c>
    </row>
    <row r="17" spans="1:6" x14ac:dyDescent="0.2">
      <c r="A17" s="69">
        <v>7230</v>
      </c>
      <c r="B17" s="69" t="s">
        <v>553</v>
      </c>
      <c r="C17" s="70">
        <v>0</v>
      </c>
      <c r="D17" s="70">
        <v>0</v>
      </c>
      <c r="E17" s="70">
        <v>0</v>
      </c>
      <c r="F17" s="70">
        <v>0</v>
      </c>
    </row>
    <row r="18" spans="1:6" x14ac:dyDescent="0.2">
      <c r="A18" s="69">
        <v>7240</v>
      </c>
      <c r="B18" s="69" t="s">
        <v>554</v>
      </c>
      <c r="C18" s="70">
        <v>0</v>
      </c>
      <c r="D18" s="70">
        <v>0</v>
      </c>
      <c r="E18" s="70">
        <v>0</v>
      </c>
      <c r="F18" s="70">
        <v>0</v>
      </c>
    </row>
    <row r="19" spans="1:6" x14ac:dyDescent="0.2">
      <c r="A19" s="69">
        <v>7250</v>
      </c>
      <c r="B19" s="69" t="s">
        <v>555</v>
      </c>
      <c r="C19" s="70">
        <v>0</v>
      </c>
      <c r="D19" s="70">
        <v>0</v>
      </c>
      <c r="E19" s="70">
        <v>0</v>
      </c>
      <c r="F19" s="70">
        <v>0</v>
      </c>
    </row>
    <row r="20" spans="1:6" x14ac:dyDescent="0.2">
      <c r="A20" s="69">
        <v>7260</v>
      </c>
      <c r="B20" s="69" t="s">
        <v>556</v>
      </c>
      <c r="C20" s="70">
        <v>0</v>
      </c>
      <c r="D20" s="70">
        <v>0</v>
      </c>
      <c r="E20" s="70">
        <v>0</v>
      </c>
      <c r="F20" s="70">
        <v>0</v>
      </c>
    </row>
    <row r="21" spans="1:6" x14ac:dyDescent="0.2">
      <c r="A21" s="69">
        <v>7310</v>
      </c>
      <c r="B21" s="69" t="s">
        <v>557</v>
      </c>
      <c r="C21" s="70">
        <v>0</v>
      </c>
      <c r="D21" s="70">
        <v>0</v>
      </c>
      <c r="E21" s="70">
        <v>0</v>
      </c>
      <c r="F21" s="70">
        <v>0</v>
      </c>
    </row>
    <row r="22" spans="1:6" x14ac:dyDescent="0.2">
      <c r="A22" s="69">
        <v>7320</v>
      </c>
      <c r="B22" s="69" t="s">
        <v>558</v>
      </c>
      <c r="C22" s="70">
        <v>0</v>
      </c>
      <c r="D22" s="70">
        <v>0</v>
      </c>
      <c r="E22" s="70">
        <v>0</v>
      </c>
      <c r="F22" s="70">
        <v>0</v>
      </c>
    </row>
    <row r="23" spans="1:6" x14ac:dyDescent="0.2">
      <c r="A23" s="69">
        <v>7330</v>
      </c>
      <c r="B23" s="69" t="s">
        <v>559</v>
      </c>
      <c r="C23" s="70">
        <v>0</v>
      </c>
      <c r="D23" s="70">
        <v>0</v>
      </c>
      <c r="E23" s="70">
        <v>0</v>
      </c>
      <c r="F23" s="70">
        <v>0</v>
      </c>
    </row>
    <row r="24" spans="1:6" x14ac:dyDescent="0.2">
      <c r="A24" s="69">
        <v>7340</v>
      </c>
      <c r="B24" s="69" t="s">
        <v>560</v>
      </c>
      <c r="C24" s="70">
        <v>0</v>
      </c>
      <c r="D24" s="70">
        <v>0</v>
      </c>
      <c r="E24" s="70">
        <v>0</v>
      </c>
      <c r="F24" s="70">
        <v>0</v>
      </c>
    </row>
    <row r="25" spans="1:6" x14ac:dyDescent="0.2">
      <c r="A25" s="69">
        <v>7350</v>
      </c>
      <c r="B25" s="69" t="s">
        <v>561</v>
      </c>
      <c r="C25" s="70">
        <v>0</v>
      </c>
      <c r="D25" s="70">
        <v>0</v>
      </c>
      <c r="E25" s="70">
        <v>0</v>
      </c>
      <c r="F25" s="70">
        <v>0</v>
      </c>
    </row>
    <row r="26" spans="1:6" x14ac:dyDescent="0.2">
      <c r="A26" s="69">
        <v>7360</v>
      </c>
      <c r="B26" s="69" t="s">
        <v>562</v>
      </c>
      <c r="C26" s="70">
        <v>0</v>
      </c>
      <c r="D26" s="70">
        <v>0</v>
      </c>
      <c r="E26" s="70">
        <v>0</v>
      </c>
      <c r="F26" s="70">
        <v>0</v>
      </c>
    </row>
    <row r="27" spans="1:6" x14ac:dyDescent="0.2">
      <c r="A27" s="69">
        <v>7410</v>
      </c>
      <c r="B27" s="69" t="s">
        <v>563</v>
      </c>
      <c r="C27" s="70">
        <v>0</v>
      </c>
      <c r="D27" s="70">
        <v>0</v>
      </c>
      <c r="E27" s="70">
        <v>0</v>
      </c>
      <c r="F27" s="70">
        <v>0</v>
      </c>
    </row>
    <row r="28" spans="1:6" x14ac:dyDescent="0.2">
      <c r="A28" s="69">
        <v>7420</v>
      </c>
      <c r="B28" s="69" t="s">
        <v>564</v>
      </c>
      <c r="C28" s="70">
        <v>0</v>
      </c>
      <c r="D28" s="70">
        <v>0</v>
      </c>
      <c r="E28" s="70">
        <v>0</v>
      </c>
      <c r="F28" s="70">
        <v>0</v>
      </c>
    </row>
    <row r="29" spans="1:6" x14ac:dyDescent="0.2">
      <c r="A29" s="69">
        <v>7510</v>
      </c>
      <c r="B29" s="69" t="s">
        <v>565</v>
      </c>
      <c r="C29" s="70">
        <v>0</v>
      </c>
      <c r="D29" s="70">
        <v>0</v>
      </c>
      <c r="E29" s="70">
        <v>0</v>
      </c>
      <c r="F29" s="70">
        <v>0</v>
      </c>
    </row>
    <row r="30" spans="1:6" x14ac:dyDescent="0.2">
      <c r="A30" s="69">
        <v>7520</v>
      </c>
      <c r="B30" s="69" t="s">
        <v>566</v>
      </c>
      <c r="C30" s="70">
        <v>0</v>
      </c>
      <c r="D30" s="70">
        <v>0</v>
      </c>
      <c r="E30" s="70">
        <v>0</v>
      </c>
      <c r="F30" s="70">
        <v>0</v>
      </c>
    </row>
    <row r="31" spans="1:6" x14ac:dyDescent="0.2">
      <c r="A31" s="69">
        <v>7610</v>
      </c>
      <c r="B31" s="69" t="s">
        <v>567</v>
      </c>
      <c r="C31" s="70">
        <v>0</v>
      </c>
      <c r="D31" s="70">
        <v>0</v>
      </c>
      <c r="E31" s="70">
        <v>0</v>
      </c>
      <c r="F31" s="70">
        <v>0</v>
      </c>
    </row>
    <row r="32" spans="1:6" x14ac:dyDescent="0.2">
      <c r="A32" s="69">
        <v>7620</v>
      </c>
      <c r="B32" s="69" t="s">
        <v>568</v>
      </c>
      <c r="C32" s="70">
        <v>0</v>
      </c>
      <c r="D32" s="70">
        <v>0</v>
      </c>
      <c r="E32" s="70">
        <v>0</v>
      </c>
      <c r="F32" s="70">
        <v>0</v>
      </c>
    </row>
    <row r="33" spans="1:10" x14ac:dyDescent="0.2">
      <c r="A33" s="69">
        <v>7630</v>
      </c>
      <c r="B33" s="69" t="s">
        <v>569</v>
      </c>
      <c r="C33" s="70">
        <v>0</v>
      </c>
      <c r="D33" s="70">
        <v>0</v>
      </c>
      <c r="E33" s="70">
        <v>0</v>
      </c>
      <c r="F33" s="70">
        <v>0</v>
      </c>
    </row>
    <row r="34" spans="1:10" x14ac:dyDescent="0.2">
      <c r="A34" s="69">
        <v>7640</v>
      </c>
      <c r="B34" s="69" t="s">
        <v>570</v>
      </c>
      <c r="C34" s="70">
        <v>0</v>
      </c>
      <c r="D34" s="70">
        <v>0</v>
      </c>
      <c r="E34" s="70">
        <v>0</v>
      </c>
      <c r="F34" s="70">
        <v>0</v>
      </c>
    </row>
    <row r="35" spans="1:10" s="83" customFormat="1" x14ac:dyDescent="0.2">
      <c r="A35" s="80"/>
    </row>
    <row r="36" spans="1:10" customFormat="1" ht="9.75" customHeight="1" x14ac:dyDescent="0.25">
      <c r="A36" s="142">
        <v>8000</v>
      </c>
      <c r="B36" s="143" t="s">
        <v>571</v>
      </c>
      <c r="C36" s="144"/>
      <c r="D36" s="144"/>
      <c r="E36" s="144"/>
      <c r="F36" s="144"/>
      <c r="G36" s="144"/>
      <c r="H36" s="144"/>
      <c r="I36" s="144"/>
      <c r="J36" s="144"/>
    </row>
    <row r="37" spans="1:10" customFormat="1" ht="9.75" customHeight="1" thickBo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customFormat="1" ht="15" x14ac:dyDescent="0.25">
      <c r="A38" s="39"/>
      <c r="B38" s="183" t="s">
        <v>572</v>
      </c>
      <c r="C38" s="184"/>
      <c r="D38" s="39"/>
      <c r="E38" s="39"/>
      <c r="F38" s="39"/>
      <c r="G38" s="39"/>
      <c r="H38" s="39"/>
      <c r="I38" s="39"/>
      <c r="J38" s="39"/>
    </row>
    <row r="39" spans="1:10" customFormat="1" ht="15" x14ac:dyDescent="0.25">
      <c r="A39" s="39"/>
      <c r="B39" s="145" t="s">
        <v>483</v>
      </c>
      <c r="C39" s="146">
        <v>2025</v>
      </c>
      <c r="D39" s="39"/>
      <c r="E39" s="39"/>
      <c r="F39" s="39"/>
      <c r="G39" s="39"/>
      <c r="H39" s="39"/>
      <c r="I39" s="39"/>
      <c r="J39" s="39"/>
    </row>
    <row r="40" spans="1:10" customFormat="1" ht="15" x14ac:dyDescent="0.25">
      <c r="A40" s="39">
        <v>8110</v>
      </c>
      <c r="B40" s="147" t="s">
        <v>573</v>
      </c>
      <c r="C40" s="148">
        <v>42087766.950000003</v>
      </c>
      <c r="D40" s="39"/>
      <c r="E40" s="39"/>
      <c r="F40" s="39"/>
      <c r="G40" s="39"/>
      <c r="H40" s="39"/>
      <c r="I40" s="39"/>
      <c r="J40" s="39"/>
    </row>
    <row r="41" spans="1:10" customFormat="1" ht="15" x14ac:dyDescent="0.25">
      <c r="A41" s="39">
        <v>8120</v>
      </c>
      <c r="B41" s="147" t="s">
        <v>574</v>
      </c>
      <c r="C41" s="148">
        <v>15952165.77</v>
      </c>
      <c r="D41" s="39"/>
      <c r="E41" s="39"/>
      <c r="F41" s="39"/>
      <c r="G41" s="39"/>
      <c r="H41" s="39"/>
      <c r="I41" s="39"/>
      <c r="J41" s="39"/>
    </row>
    <row r="42" spans="1:10" customFormat="1" ht="15" x14ac:dyDescent="0.25">
      <c r="A42" s="39">
        <v>8130</v>
      </c>
      <c r="B42" s="147" t="s">
        <v>575</v>
      </c>
      <c r="C42" s="148">
        <v>0</v>
      </c>
      <c r="D42" s="39"/>
      <c r="E42" s="39"/>
      <c r="F42" s="39"/>
      <c r="G42" s="39"/>
      <c r="H42" s="39"/>
      <c r="I42" s="39"/>
      <c r="J42" s="39"/>
    </row>
    <row r="43" spans="1:10" customFormat="1" ht="15" x14ac:dyDescent="0.25">
      <c r="A43" s="39">
        <v>8140</v>
      </c>
      <c r="B43" s="147" t="s">
        <v>576</v>
      </c>
      <c r="C43" s="148">
        <v>26135601.18</v>
      </c>
      <c r="D43" s="39"/>
      <c r="E43" s="39"/>
      <c r="F43" s="39"/>
      <c r="G43" s="39"/>
      <c r="H43" s="39"/>
      <c r="I43" s="39"/>
      <c r="J43" s="39"/>
    </row>
    <row r="44" spans="1:10" customFormat="1" ht="15.75" thickBot="1" x14ac:dyDescent="0.3">
      <c r="A44" s="39">
        <v>8150</v>
      </c>
      <c r="B44" s="149" t="s">
        <v>577</v>
      </c>
      <c r="C44" s="150">
        <v>26135601.18</v>
      </c>
      <c r="D44" s="39"/>
      <c r="E44" s="39"/>
      <c r="F44" s="39"/>
      <c r="G44" s="39"/>
      <c r="H44" s="39"/>
      <c r="I44" s="39"/>
      <c r="J44" s="39"/>
    </row>
    <row r="45" spans="1:10" customFormat="1" ht="15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customFormat="1" ht="15.75" thickBo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customFormat="1" ht="15" x14ac:dyDescent="0.25">
      <c r="A47" s="39"/>
      <c r="B47" s="183" t="s">
        <v>578</v>
      </c>
      <c r="C47" s="184"/>
      <c r="D47" s="39"/>
      <c r="E47" s="39"/>
      <c r="F47" s="39"/>
      <c r="G47" s="39"/>
      <c r="H47" s="39"/>
      <c r="I47" s="39"/>
      <c r="J47" s="39"/>
    </row>
    <row r="48" spans="1:10" customFormat="1" ht="15" x14ac:dyDescent="0.25">
      <c r="A48" s="39"/>
      <c r="B48" s="145" t="s">
        <v>483</v>
      </c>
      <c r="C48" s="146">
        <v>2025</v>
      </c>
    </row>
    <row r="49" spans="1:3" customFormat="1" ht="15" x14ac:dyDescent="0.25">
      <c r="A49" s="39">
        <v>8210</v>
      </c>
      <c r="B49" s="147" t="s">
        <v>579</v>
      </c>
      <c r="C49" s="148">
        <v>42087766.950000003</v>
      </c>
    </row>
    <row r="50" spans="1:3" customFormat="1" ht="15" x14ac:dyDescent="0.25">
      <c r="A50" s="39">
        <v>8220</v>
      </c>
      <c r="B50" s="147" t="s">
        <v>580</v>
      </c>
      <c r="C50" s="148">
        <v>19127768.109999999</v>
      </c>
    </row>
    <row r="51" spans="1:3" customFormat="1" ht="15" x14ac:dyDescent="0.25">
      <c r="A51" s="39">
        <v>8230</v>
      </c>
      <c r="B51" s="147" t="s">
        <v>581</v>
      </c>
      <c r="C51" s="148">
        <v>0</v>
      </c>
    </row>
    <row r="52" spans="1:3" customFormat="1" ht="15" x14ac:dyDescent="0.25">
      <c r="A52" s="39">
        <v>8240</v>
      </c>
      <c r="B52" s="147" t="s">
        <v>582</v>
      </c>
      <c r="C52" s="148">
        <v>22959998.84</v>
      </c>
    </row>
    <row r="53" spans="1:3" customFormat="1" ht="15" x14ac:dyDescent="0.25">
      <c r="A53" s="39">
        <v>8250</v>
      </c>
      <c r="B53" s="147" t="s">
        <v>583</v>
      </c>
      <c r="C53" s="148">
        <v>14341706.74</v>
      </c>
    </row>
    <row r="54" spans="1:3" customFormat="1" ht="15" x14ac:dyDescent="0.25">
      <c r="A54" s="39">
        <v>8260</v>
      </c>
      <c r="B54" s="147" t="s">
        <v>584</v>
      </c>
      <c r="C54" s="148">
        <v>14327717.119999999</v>
      </c>
    </row>
    <row r="55" spans="1:3" customFormat="1" ht="15.75" thickBot="1" x14ac:dyDescent="0.3">
      <c r="A55" s="39">
        <v>8270</v>
      </c>
      <c r="B55" s="149" t="s">
        <v>585</v>
      </c>
      <c r="C55" s="150">
        <v>14327717.119999999</v>
      </c>
    </row>
    <row r="56" spans="1:3" customFormat="1" ht="15" x14ac:dyDescent="0.25">
      <c r="A56" s="39"/>
      <c r="B56" s="39"/>
      <c r="C56" s="39"/>
    </row>
    <row r="57" spans="1:3" customFormat="1" ht="15" x14ac:dyDescent="0.25">
      <c r="A57" s="39"/>
      <c r="B57" s="39"/>
      <c r="C57" s="39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B38:C38"/>
    <mergeCell ref="B47:C47"/>
  </mergeCells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Conciliacion_Eg</vt:lpstr>
      <vt:lpstr>Memoria</vt:lpstr>
      <vt:lpstr>Conciliacion_Eg!Área_de_impresión</vt:lpstr>
      <vt:lpstr>Conciliacion_Ig!Área_de_impresión</vt:lpstr>
      <vt:lpstr>Memoria!Área_de_impresión</vt:lpstr>
      <vt:lpstr>'Notas a los Edos Financieros'!Área_de_impresión</vt:lpstr>
      <vt:lpstr>Notas_ACT!Área_de_impresión</vt:lpstr>
      <vt:lpstr>Notas_EFE!Área_de_impresión</vt:lpstr>
      <vt:lpstr>Notas_ESF!Área_de_impresión</vt:lpstr>
      <vt:lpstr>Notas_VHP!Área_de_impresión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2025-07-13T21:02:35Z</dcterms:created>
  <dcterms:modified xsi:type="dcterms:W3CDTF">2025-07-30T19:24:42Z</dcterms:modified>
</cp:coreProperties>
</file>