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iguel Rosas\Documents\PGB\2025\10.-Estados Financieros Trimestrales\4. Cuarto Informe Financiero Trimestral del Ejercicio 2025\SIRET\"/>
    </mc:Choice>
  </mc:AlternateContent>
  <xr:revisionPtr revIDLastSave="0" documentId="13_ncr:1_{28E9D538-4250-45EE-BFF1-DBAEDE164D19}" xr6:coauthVersionLast="47" xr6:coauthVersionMax="47" xr10:uidLastSave="{00000000-0000-0000-0000-000000000000}"/>
  <bookViews>
    <workbookView xWindow="20370" yWindow="-120" windowWidth="20730" windowHeight="11040" tabRatio="896" xr2:uid="{2F7E80B1-D9B7-42EE-91F0-8B702B090D36}"/>
  </bookViews>
  <sheets>
    <sheet name="Notas a los Edos Financiero" sheetId="9" r:id="rId1"/>
    <sheet name="Notas ACT" sheetId="10" r:id="rId2"/>
    <sheet name="Notas ESF" sheetId="11" r:id="rId3"/>
    <sheet name="Notas VHP" sheetId="12" r:id="rId4"/>
    <sheet name="Notas EFE" sheetId="13" r:id="rId5"/>
    <sheet name="Conciliacion_Ig" sheetId="14" r:id="rId6"/>
    <sheet name="Conciliacion_Eg" sheetId="15" r:id="rId7"/>
    <sheet name="Memoria" sheetId="1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[5]T1705HF!$B$20:$B$20</definedName>
    <definedName name="ju">[4]REPORTO!#REF!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6" l="1"/>
  <c r="C40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G10" i="16"/>
  <c r="F10" i="16"/>
  <c r="A4" i="16"/>
  <c r="C31" i="15"/>
  <c r="C8" i="15"/>
  <c r="C40" i="15" s="1"/>
  <c r="C16" i="14"/>
  <c r="C8" i="14"/>
  <c r="C21" i="14" s="1"/>
  <c r="D129" i="13"/>
  <c r="D121" i="13"/>
  <c r="D107" i="13" s="1"/>
  <c r="D106" i="13" s="1"/>
  <c r="C121" i="13"/>
  <c r="D119" i="13"/>
  <c r="C119" i="13"/>
  <c r="D117" i="13"/>
  <c r="C117" i="13"/>
  <c r="D111" i="13"/>
  <c r="C111" i="13"/>
  <c r="D108" i="13"/>
  <c r="C108" i="13"/>
  <c r="C107" i="13"/>
  <c r="C106" i="13" s="1"/>
  <c r="D104" i="13"/>
  <c r="C104" i="13"/>
  <c r="C103" i="13" s="1"/>
  <c r="D103" i="13"/>
  <c r="D97" i="13"/>
  <c r="C97" i="13"/>
  <c r="D94" i="13"/>
  <c r="C94" i="13"/>
  <c r="D85" i="13"/>
  <c r="C85" i="13"/>
  <c r="D79" i="13"/>
  <c r="C79" i="13"/>
  <c r="D76" i="13"/>
  <c r="C76" i="13"/>
  <c r="D67" i="13"/>
  <c r="D66" i="13" s="1"/>
  <c r="C67" i="13"/>
  <c r="C66" i="13"/>
  <c r="D63" i="13"/>
  <c r="C63" i="13"/>
  <c r="D61" i="13"/>
  <c r="C61" i="13"/>
  <c r="D59" i="13"/>
  <c r="C59" i="13"/>
  <c r="D57" i="13"/>
  <c r="C57" i="13"/>
  <c r="D55" i="13"/>
  <c r="D54" i="13" s="1"/>
  <c r="C55" i="13"/>
  <c r="C54" i="13" s="1"/>
  <c r="C49" i="13" s="1"/>
  <c r="D51" i="13"/>
  <c r="D50" i="13" s="1"/>
  <c r="C51" i="13"/>
  <c r="C50" i="13"/>
  <c r="D38" i="13"/>
  <c r="C38" i="13"/>
  <c r="D29" i="13"/>
  <c r="C29" i="13"/>
  <c r="C44" i="13" s="1"/>
  <c r="D21" i="13"/>
  <c r="D44" i="13" s="1"/>
  <c r="C21" i="13"/>
  <c r="D16" i="13"/>
  <c r="C16" i="13"/>
  <c r="E9" i="13"/>
  <c r="C26" i="12"/>
  <c r="C22" i="12"/>
  <c r="C17" i="12"/>
  <c r="E15" i="12"/>
  <c r="E9" i="12"/>
  <c r="E167" i="11"/>
  <c r="C167" i="11"/>
  <c r="C159" i="11"/>
  <c r="C155" i="11"/>
  <c r="E155" i="11" s="1"/>
  <c r="C148" i="11"/>
  <c r="E144" i="11"/>
  <c r="C144" i="11"/>
  <c r="C134" i="11"/>
  <c r="C127" i="11"/>
  <c r="E127" i="11" s="1"/>
  <c r="D123" i="11"/>
  <c r="D122" i="11"/>
  <c r="D120" i="11" s="1"/>
  <c r="D121" i="11"/>
  <c r="G120" i="11"/>
  <c r="F120" i="11"/>
  <c r="E120" i="11"/>
  <c r="C120" i="11"/>
  <c r="H110" i="11" s="1"/>
  <c r="D119" i="11"/>
  <c r="D118" i="11"/>
  <c r="D117" i="11"/>
  <c r="D116" i="11"/>
  <c r="D115" i="11"/>
  <c r="D114" i="11"/>
  <c r="D113" i="11"/>
  <c r="D112" i="11"/>
  <c r="D110" i="11" s="1"/>
  <c r="D111" i="11"/>
  <c r="G110" i="11"/>
  <c r="F110" i="11"/>
  <c r="E110" i="11"/>
  <c r="C110" i="11"/>
  <c r="C103" i="11"/>
  <c r="C98" i="11"/>
  <c r="E98" i="11" s="1"/>
  <c r="C92" i="11"/>
  <c r="E92" i="11" s="1"/>
  <c r="C82" i="11"/>
  <c r="F76" i="11"/>
  <c r="E76" i="11"/>
  <c r="D76" i="11"/>
  <c r="C76" i="11"/>
  <c r="D64" i="11"/>
  <c r="E56" i="11"/>
  <c r="D56" i="11"/>
  <c r="C56" i="11"/>
  <c r="F56" i="11" s="1"/>
  <c r="E50" i="11"/>
  <c r="E46" i="11"/>
  <c r="C41" i="11"/>
  <c r="E41" i="11" s="1"/>
  <c r="C32" i="11"/>
  <c r="E32" i="11" s="1"/>
  <c r="H20" i="11"/>
  <c r="H15" i="11"/>
  <c r="E9" i="11"/>
  <c r="C211" i="10"/>
  <c r="C210" i="10" s="1"/>
  <c r="C200" i="10"/>
  <c r="C194" i="10"/>
  <c r="C191" i="10"/>
  <c r="C181" i="10" s="1"/>
  <c r="C182" i="10"/>
  <c r="C178" i="10"/>
  <c r="C176" i="10"/>
  <c r="C173" i="10"/>
  <c r="C170" i="10"/>
  <c r="C167" i="10"/>
  <c r="C166" i="10"/>
  <c r="C163" i="10"/>
  <c r="C160" i="10"/>
  <c r="C157" i="10"/>
  <c r="C156" i="10"/>
  <c r="C153" i="10"/>
  <c r="C147" i="10"/>
  <c r="C145" i="10"/>
  <c r="C142" i="10"/>
  <c r="C138" i="10"/>
  <c r="C133" i="10"/>
  <c r="C130" i="10"/>
  <c r="C127" i="10"/>
  <c r="C123" i="10" s="1"/>
  <c r="C124" i="10"/>
  <c r="D121" i="10"/>
  <c r="D118" i="10"/>
  <c r="D117" i="10"/>
  <c r="D115" i="10"/>
  <c r="D114" i="10"/>
  <c r="D113" i="10"/>
  <c r="C113" i="10"/>
  <c r="D122" i="10" s="1"/>
  <c r="D112" i="10"/>
  <c r="D110" i="10"/>
  <c r="D109" i="10"/>
  <c r="D106" i="10"/>
  <c r="D104" i="10"/>
  <c r="D103" i="10"/>
  <c r="C103" i="10"/>
  <c r="D107" i="10" s="1"/>
  <c r="D102" i="10"/>
  <c r="D99" i="10"/>
  <c r="D96" i="10"/>
  <c r="C96" i="10"/>
  <c r="C95" i="10"/>
  <c r="C94" i="10" s="1"/>
  <c r="C83" i="10"/>
  <c r="C81" i="10"/>
  <c r="C79" i="10"/>
  <c r="C73" i="10"/>
  <c r="D71" i="10"/>
  <c r="C70" i="10"/>
  <c r="D70" i="10" s="1"/>
  <c r="C69" i="10"/>
  <c r="D69" i="10" s="1"/>
  <c r="C64" i="10"/>
  <c r="C58" i="10"/>
  <c r="D58" i="10" s="1"/>
  <c r="C48" i="10"/>
  <c r="C39" i="10"/>
  <c r="D37" i="10"/>
  <c r="D36" i="10"/>
  <c r="C36" i="10"/>
  <c r="C30" i="10"/>
  <c r="C27" i="10"/>
  <c r="C21" i="10"/>
  <c r="C10" i="10" s="1"/>
  <c r="C11" i="10"/>
  <c r="D94" i="10" l="1"/>
  <c r="D95" i="10"/>
  <c r="C139" i="13"/>
  <c r="E48" i="13"/>
  <c r="D49" i="13"/>
  <c r="D139" i="13" s="1"/>
  <c r="D10" i="10"/>
  <c r="E21" i="13"/>
  <c r="D59" i="10"/>
  <c r="C57" i="10"/>
  <c r="D57" i="10" s="1"/>
  <c r="D116" i="10"/>
  <c r="C9" i="10" l="1"/>
  <c r="D9" i="10" s="1"/>
</calcChain>
</file>

<file path=xl/sharedStrings.xml><?xml version="1.0" encoding="utf-8"?>
<sst xmlns="http://schemas.openxmlformats.org/spreadsheetml/2006/main" count="860" uniqueCount="596">
  <si>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</si>
  <si>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</si>
  <si>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</si>
  <si>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</si>
  <si>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</si>
  <si>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</si>
  <si>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</si>
  <si>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</si>
  <si>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</si>
  <si>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</si>
  <si>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</si>
  <si>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</si>
  <si>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</si>
  <si>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</si>
  <si>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</si>
  <si>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</si>
  <si>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</si>
  <si>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</si>
  <si>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</si>
  <si>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</si>
  <si>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</si>
  <si>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</si>
  <si>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</si>
  <si>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</si>
  <si>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</si>
  <si>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</si>
  <si>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</si>
  <si>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</si>
  <si>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</si>
  <si>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</si>
  <si>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</si>
  <si>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</si>
  <si>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</si>
  <si>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</si>
  <si>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</si>
  <si>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</si>
  <si>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</si>
  <si>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</si>
  <si>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</si>
  <si>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</si>
  <si>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</si>
  <si>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</si>
  <si>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</si>
  <si>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</si>
  <si>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</si>
  <si>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</si>
  <si>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</si>
  <si>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</si>
  <si>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</si>
  <si>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</si>
  <si>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</si>
  <si>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</si>
  <si>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</si>
  <si>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</si>
  <si>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</si>
  <si>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</si>
  <si>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</si>
  <si>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</si>
  <si>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</si>
  <si>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</si>
  <si>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</si>
  <si>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</si>
  <si>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</si>
  <si>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</si>
  <si>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Y OTROS BENEFICIOS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</si>
  <si>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</si>
  <si>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</si>
  <si>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</si>
  <si>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</si>
  <si>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</si>
  <si>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</si>
  <si>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</si>
  <si>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</si>
  <si>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</si>
  <si>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</si>
  <si>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</si>
  <si>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</si>
  <si>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</si>
  <si>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</si>
  <si>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</si>
  <si>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</si>
  <si>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</si>
  <si>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</si>
  <si>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</si>
  <si>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</si>
  <si>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</si>
  <si>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</si>
  <si>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</si>
  <si>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</si>
  <si>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</si>
  <si>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</si>
  <si>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</si>
  <si>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</si>
  <si>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</si>
  <si>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</si>
  <si>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</si>
  <si>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</si>
  <si>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</si>
  <si>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</si>
  <si>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</si>
  <si>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</si>
  <si>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</si>
  <si>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</si>
  <si>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</si>
  <si>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</si>
  <si>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</si>
  <si>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</si>
  <si>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</si>
  <si>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</si>
  <si>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</si>
  <si>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</si>
  <si>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</si>
  <si>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</si>
  <si>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</si>
  <si>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</si>
  <si>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</si>
  <si>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</si>
  <si>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</si>
  <si>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</si>
  <si>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</si>
  <si>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</si>
  <si>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</si>
  <si>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</si>
  <si>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</si>
  <si>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</si>
  <si>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</si>
  <si>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</si>
  <si>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</si>
  <si>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</si>
  <si>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</si>
  <si>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</si>
  <si>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</si>
  <si>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</si>
  <si>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</si>
  <si>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</si>
  <si>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</si>
  <si>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</si>
  <si>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</si>
  <si>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</si>
  <si>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</si>
  <si>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</si>
  <si>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</si>
  <si>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</si>
  <si>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</si>
  <si>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</si>
  <si>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</si>
  <si>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</si>
  <si>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</si>
  <si>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</si>
  <si>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</si>
  <si>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</si>
  <si>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</si>
  <si>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</si>
  <si>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</si>
  <si>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</si>
  <si>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</si>
  <si>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</si>
  <si>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</si>
  <si>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</si>
  <si>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</si>
  <si>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</si>
  <si>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</si>
  <si>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</si>
  <si>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</si>
  <si>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</si>
  <si>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</si>
  <si>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</si>
  <si>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</si>
  <si>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</si>
  <si>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</si>
  <si>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</si>
  <si>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</si>
  <si>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</si>
  <si>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</si>
  <si>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</si>
  <si>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</si>
  <si>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</si>
  <si>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</si>
  <si>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</si>
  <si>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</si>
  <si>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</si>
  <si>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</si>
  <si>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</si>
  <si>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</si>
  <si>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</si>
  <si>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</si>
  <si>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</si>
  <si>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</si>
  <si>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</si>
  <si>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</si>
  <si>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</si>
  <si>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</si>
  <si>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</si>
  <si>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</si>
  <si>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</si>
  <si>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</si>
  <si>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</si>
  <si>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</si>
  <si>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</si>
  <si>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</si>
  <si>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</si>
  <si>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</si>
  <si>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</si>
  <si>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</si>
  <si>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</si>
  <si>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</si>
  <si>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</si>
  <si>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</si>
  <si>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</si>
  <si>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</si>
  <si>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</si>
  <si>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</si>
  <si>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</si>
  <si>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</si>
  <si>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</si>
  <si>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</si>
  <si>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</si>
  <si>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</si>
  <si>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</si>
  <si>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</si>
  <si>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</si>
  <si>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</si>
  <si>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</si>
  <si>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</si>
  <si>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</si>
  <si>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</si>
  <si>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</si>
  <si>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</si>
  <si>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</si>
  <si>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</si>
  <si>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</si>
  <si>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</si>
  <si>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</si>
  <si>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</si>
  <si>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</si>
  <si>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</si>
  <si>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</si>
  <si>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</si>
  <si>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</si>
  <si>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</si>
  <si>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</si>
  <si>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</si>
  <si>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</si>
  <si>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</si>
  <si>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</si>
  <si>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</si>
  <si>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</si>
  <si>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</si>
  <si>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</si>
  <si>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</si>
  <si>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</si>
  <si>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</si>
  <si>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</si>
  <si>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</si>
  <si>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</si>
  <si>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</si>
  <si>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</si>
  <si>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</si>
  <si>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</si>
  <si>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</si>
  <si>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</si>
  <si>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</si>
  <si>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</si>
  <si>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</si>
  <si>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</si>
  <si>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</si>
  <si>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</si>
  <si>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</si>
  <si>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</si>
  <si>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</si>
  <si>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</si>
  <si>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</si>
  <si>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</si>
  <si>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</si>
  <si>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</si>
  <si>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</si>
  <si>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</si>
  <si>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</si>
  <si>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</si>
  <si>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</si>
  <si>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</si>
  <si>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</si>
  <si>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</si>
  <si>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</si>
  <si>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</si>
  <si>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</si>
  <si>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</si>
  <si>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</si>
  <si>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</si>
  <si>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</si>
  <si>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</si>
  <si>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</si>
  <si>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</si>
  <si>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</si>
  <si>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</si>
  <si>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</si>
  <si>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</si>
  <si>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</si>
  <si>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</si>
  <si>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</si>
  <si>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</si>
  <si>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</si>
  <si>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</si>
  <si>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</si>
  <si>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</si>
  <si>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</si>
  <si>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</si>
  <si>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</si>
  <si>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</si>
  <si>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</si>
  <si>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</si>
  <si>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</si>
  <si>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</si>
  <si>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</si>
  <si>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</si>
  <si>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</si>
  <si>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</si>
  <si>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</si>
  <si>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</si>
  <si>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</si>
  <si>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</si>
  <si>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</si>
  <si>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</si>
  <si>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</si>
  <si>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</si>
  <si>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</si>
  <si>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</si>
  <si>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</si>
  <si>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</si>
  <si>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</si>
  <si>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</si>
  <si>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</si>
  <si>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</si>
  <si>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</si>
  <si>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</si>
  <si>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</si>
  <si>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</si>
  <si>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</si>
  <si>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</si>
  <si>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</si>
  <si>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</si>
  <si>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</si>
  <si>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</si>
  <si>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</si>
  <si>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</si>
  <si>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</si>
  <si>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</si>
  <si>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</si>
  <si>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</si>
  <si>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</si>
  <si>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</si>
  <si>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</si>
  <si>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</si>
  <si>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</si>
  <si>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</si>
  <si>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</si>
  <si>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</si>
  <si>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</si>
  <si>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</si>
  <si>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</si>
  <si>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</si>
  <si>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</si>
  <si>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</si>
  <si>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</si>
  <si>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</si>
  <si>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</si>
  <si>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</si>
  <si>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</si>
  <si>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</si>
  <si>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</si>
  <si>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</si>
  <si>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</si>
  <si>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</si>
  <si>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</si>
  <si>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</si>
  <si>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</si>
  <si>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</si>
  <si>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</si>
  <si>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</si>
  <si>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</si>
  <si>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</si>
  <si>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</si>
  <si>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</si>
  <si>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</si>
  <si>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</si>
  <si>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</si>
  <si>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</si>
  <si>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</si>
  <si>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</si>
  <si>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</si>
  <si>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</si>
  <si>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</si>
  <si>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</si>
  <si>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</si>
  <si>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</si>
  <si>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</si>
  <si>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</si>
  <si>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</si>
  <si>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</si>
  <si>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</si>
  <si>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</si>
  <si>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</si>
  <si>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</si>
  <si>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</si>
  <si>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</si>
  <si>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</si>
  <si>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</si>
  <si>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</si>
  <si>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</si>
  <si>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</si>
  <si>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</si>
  <si>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</si>
  <si>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</si>
  <si>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</si>
  <si>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</si>
  <si>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</si>
  <si>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</si>
  <si>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</si>
  <si>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</si>
  <si>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</si>
  <si>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</si>
  <si>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</si>
  <si>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</si>
  <si>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</si>
  <si>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</si>
  <si>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</si>
  <si>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</si>
  <si>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</si>
  <si>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</si>
  <si>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</si>
  <si>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</si>
  <si>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</si>
  <si>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</si>
  <si>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</si>
  <si>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</si>
  <si>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</si>
  <si>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</si>
  <si>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</si>
  <si>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</si>
  <si>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</si>
  <si>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</si>
  <si>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</si>
  <si>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</si>
  <si>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</si>
  <si>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</si>
  <si>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</si>
  <si>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</si>
  <si>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</si>
  <si>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</si>
  <si>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</si>
  <si>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</si>
  <si>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</si>
  <si>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</si>
  <si>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</si>
  <si>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</si>
  <si>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</si>
  <si>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</si>
  <si>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</si>
  <si>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</si>
  <si>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</si>
  <si>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</si>
  <si>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</si>
  <si>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</si>
  <si>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</si>
  <si>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</si>
  <si>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</si>
  <si>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</si>
  <si>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</si>
  <si>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</si>
  <si>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</si>
  <si>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</si>
  <si>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</si>
  <si>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</si>
  <si>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</si>
  <si>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</si>
  <si>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</si>
  <si>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</si>
  <si>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</si>
  <si>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</si>
  <si>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</si>
  <si>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</si>
  <si>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</si>
  <si>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</si>
  <si>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</si>
  <si>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</si>
  <si>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</si>
  <si>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</si>
  <si>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</si>
  <si>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</si>
  <si>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</si>
  <si>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</si>
  <si>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</si>
  <si>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</si>
  <si>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</si>
  <si>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</si>
  <si>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</si>
  <si>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</si>
  <si>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</si>
  <si>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</si>
  <si>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</si>
  <si>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</si>
  <si>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</si>
  <si>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</si>
  <si>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</si>
  <si>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</si>
  <si>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</si>
  <si>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</si>
  <si>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</si>
  <si>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</si>
  <si>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</si>
  <si>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</si>
  <si>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</si>
  <si>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</si>
  <si>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</si>
  <si>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</si>
  <si>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</si>
  <si>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</si>
  <si>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</si>
  <si>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</si>
  <si>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</si>
  <si>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</si>
  <si>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</si>
  <si>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</si>
  <si>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</si>
  <si>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</si>
  <si>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</si>
  <si>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</si>
  <si>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</si>
  <si>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</si>
  <si>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</si>
  <si>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</si>
  <si>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</si>
  <si>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</si>
  <si>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</si>
  <si>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</si>
  <si>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</si>
  <si>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</si>
  <si>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</si>
  <si>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</si>
  <si>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</si>
  <si>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</si>
  <si>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</si>
  <si>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</si>
  <si>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</si>
  <si>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</si>
  <si>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</si>
  <si>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</si>
  <si>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</si>
  <si>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</si>
  <si>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</si>
  <si>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</si>
  <si>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</si>
  <si>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</si>
  <si>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</si>
  <si>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</si>
  <si>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</si>
  <si>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</si>
  <si>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</si>
  <si>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</si>
  <si>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</si>
  <si>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</si>
  <si>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FIDEICOMISO DE INVERSION Y ADMINISTRACION DEL PARQUE GUANAJUATO BICENTENARIO</t>
  </si>
  <si>
    <t>Anual</t>
  </si>
  <si>
    <t>Del 1 de Enero al 31 de Diciembre de 2025</t>
  </si>
  <si>
    <t>Cuenta Pública</t>
  </si>
  <si>
    <t>PASIVOS DIFERIDOS</t>
  </si>
  <si>
    <t>ESF-15</t>
  </si>
  <si>
    <t>PROVISIONES</t>
  </si>
  <si>
    <t>ESF-16</t>
  </si>
  <si>
    <t>OTROS PASIVOS</t>
  </si>
  <si>
    <t>EFECTIVO Y EQUIVALENTES</t>
  </si>
  <si>
    <t>ADQ. DE ACT. DE INVERSIÓN EFECTIVAMENTE PAGADAS</t>
  </si>
  <si>
    <t>CONCILIACION DE FLUJOS DE EFECTIVO NETOS</t>
  </si>
  <si>
    <t>INGRESOS</t>
  </si>
  <si>
    <t>EGRESOS</t>
  </si>
  <si>
    <t>Bajo protesta de decir verdad declaramos que los Estados Financieros y sus notas, son razonablemente correctos y son responsabilidad del emisor.</t>
  </si>
  <si>
    <t>Convencia de la Aplicación</t>
  </si>
  <si>
    <t>Método</t>
  </si>
  <si>
    <t>Impacto a la informacion financiera por cambios en el metodo</t>
  </si>
  <si>
    <t>Títulos y Valores a Largo Plaza</t>
  </si>
  <si>
    <t>Método aplicados</t>
  </si>
  <si>
    <t>Criterio</t>
  </si>
  <si>
    <t xml:space="preserve">ESF-11 OTROS ACTIVOS </t>
  </si>
  <si>
    <t>Bienes en Garantía (excluye depósitos de fondos</t>
  </si>
  <si>
    <t>Bienes Derivados de Embargos, Decomisos, Aseguramientos y Dación en Pago</t>
  </si>
  <si>
    <t>Características</t>
  </si>
  <si>
    <t>Cambios en Estimaciones Contables</t>
  </si>
  <si>
    <t>Amortización gastos pagados por anticipado CP</t>
  </si>
  <si>
    <t>Provisiones capítulo 8000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</si>
  <si>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</si>
  <si>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</si>
  <si>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</si>
  <si>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INGRESOS Y BENEFICIOS </t>
  </si>
  <si>
    <t>= Flujos de Efectivo Netos de las Actividades de Operación</t>
  </si>
  <si>
    <t>Demandas Judicial en Proceso de Resolución</t>
  </si>
  <si>
    <t>CUENTAS DE ORDEN PRESUPUESTARIAS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</si>
</sst>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5" formatCode="_(* #,##0.00_);_(* \(#,##0.00\);_(* &quot;-&quot;??_);_(@_)"/>
    <numFmt numFmtId="166" formatCode="#,##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color theme="10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7E7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3" fillId="0" borderId="0"/>
    <xf numFmtId="0" fontId="3" fillId="0" borderId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183">
    <xf numFmtId="0" fontId="0" fillId="0" borderId="0" xfId="0"/>
    <xf numFmtId="0" fontId="9" fillId="2" borderId="1" xfId="9" applyFont="1" applyFill="1" applyBorder="1" applyAlignment="1">
      <alignment horizontal="center" vertical="center"/>
    </xf>
    <xf numFmtId="0" fontId="9" fillId="2" borderId="2" xfId="9" applyFont="1" applyFill="1" applyBorder="1" applyAlignment="1">
      <alignment horizontal="center" vertical="center"/>
    </xf>
    <xf numFmtId="0" fontId="9" fillId="2" borderId="2" xfId="9" applyFont="1" applyFill="1" applyBorder="1" applyAlignment="1">
      <alignment horizontal="right" vertical="center"/>
    </xf>
    <xf numFmtId="0" fontId="9" fillId="2" borderId="3" xfId="9" applyFont="1" applyFill="1" applyBorder="1" applyAlignment="1">
      <alignment horizontal="left" vertical="center"/>
    </xf>
    <xf numFmtId="0" fontId="5" fillId="0" borderId="0" xfId="6" applyFont="1" applyProtection="1">
      <protection locked="0"/>
    </xf>
    <xf numFmtId="0" fontId="9" fillId="2" borderId="4" xfId="9" applyFont="1" applyFill="1" applyBorder="1" applyAlignment="1">
      <alignment horizontal="center" vertical="center"/>
    </xf>
    <xf numFmtId="0" fontId="9" fillId="2" borderId="0" xfId="9" applyFont="1" applyFill="1" applyAlignment="1">
      <alignment horizontal="center" vertical="center"/>
    </xf>
    <xf numFmtId="0" fontId="9" fillId="2" borderId="0" xfId="9" applyFont="1" applyFill="1" applyAlignment="1">
      <alignment horizontal="right" vertical="center"/>
    </xf>
    <xf numFmtId="0" fontId="9" fillId="2" borderId="5" xfId="9" applyFont="1" applyFill="1" applyBorder="1" applyAlignment="1">
      <alignment vertical="center"/>
    </xf>
    <xf numFmtId="0" fontId="9" fillId="2" borderId="6" xfId="9" applyFont="1" applyFill="1" applyBorder="1" applyAlignment="1">
      <alignment horizontal="center" vertical="center"/>
    </xf>
    <xf numFmtId="0" fontId="9" fillId="2" borderId="7" xfId="9" applyFont="1" applyFill="1" applyBorder="1" applyAlignment="1">
      <alignment horizontal="center" vertical="center"/>
    </xf>
    <xf numFmtId="0" fontId="9" fillId="2" borderId="7" xfId="9" applyFont="1" applyFill="1" applyBorder="1" applyAlignment="1">
      <alignment vertical="center"/>
    </xf>
    <xf numFmtId="0" fontId="9" fillId="2" borderId="8" xfId="9" applyFont="1" applyFill="1" applyBorder="1" applyAlignment="1">
      <alignment vertical="center"/>
    </xf>
    <xf numFmtId="0" fontId="4" fillId="5" borderId="9" xfId="6" applyFont="1" applyFill="1" applyBorder="1" applyAlignment="1" applyProtection="1">
      <alignment horizontal="center" vertical="center" wrapText="1"/>
      <protection locked="0"/>
    </xf>
    <xf numFmtId="0" fontId="4" fillId="5" borderId="10" xfId="6" applyFont="1" applyFill="1" applyBorder="1" applyAlignment="1" applyProtection="1">
      <alignment horizontal="center" vertical="center"/>
      <protection locked="0"/>
    </xf>
    <xf numFmtId="0" fontId="5" fillId="5" borderId="0" xfId="6" applyFont="1" applyFill="1" applyProtection="1">
      <protection locked="0"/>
    </xf>
    <xf numFmtId="0" fontId="4" fillId="5" borderId="11" xfId="6" applyFont="1" applyFill="1" applyBorder="1" applyAlignment="1" applyProtection="1">
      <alignment horizontal="center"/>
      <protection locked="0"/>
    </xf>
    <xf numFmtId="0" fontId="5" fillId="5" borderId="12" xfId="6" applyFont="1" applyFill="1" applyBorder="1" applyProtection="1">
      <protection locked="0"/>
    </xf>
    <xf numFmtId="0" fontId="4" fillId="5" borderId="13" xfId="6" applyFont="1" applyFill="1" applyBorder="1" applyAlignment="1" applyProtection="1">
      <alignment horizontal="center"/>
      <protection locked="0"/>
    </xf>
    <xf numFmtId="0" fontId="4" fillId="5" borderId="14" xfId="6" applyFont="1" applyFill="1" applyBorder="1" applyAlignment="1" applyProtection="1">
      <alignment horizontal="center"/>
      <protection locked="0"/>
    </xf>
    <xf numFmtId="0" fontId="4" fillId="5" borderId="14" xfId="6" applyFont="1" applyFill="1" applyBorder="1" applyAlignment="1" applyProtection="1">
      <alignment horizontal="left" indent="1"/>
      <protection locked="0"/>
    </xf>
    <xf numFmtId="0" fontId="6" fillId="5" borderId="13" xfId="10" applyFill="1" applyBorder="1" applyAlignment="1" applyProtection="1">
      <alignment horizontal="center"/>
      <protection locked="0"/>
    </xf>
    <xf numFmtId="0" fontId="6" fillId="5" borderId="14" xfId="10" applyFill="1" applyBorder="1" applyProtection="1">
      <protection locked="0"/>
    </xf>
    <xf numFmtId="0" fontId="5" fillId="5" borderId="14" xfId="6" applyFont="1" applyFill="1" applyBorder="1" applyProtection="1">
      <protection locked="0"/>
    </xf>
    <xf numFmtId="0" fontId="6" fillId="5" borderId="14" xfId="11" applyFont="1" applyFill="1" applyBorder="1" applyProtection="1">
      <protection locked="0"/>
    </xf>
    <xf numFmtId="0" fontId="4" fillId="5" borderId="15" xfId="6" applyFont="1" applyFill="1" applyBorder="1" applyAlignment="1" applyProtection="1">
      <alignment horizontal="center"/>
      <protection locked="0"/>
    </xf>
    <xf numFmtId="0" fontId="5" fillId="5" borderId="16" xfId="6" applyFont="1" applyFill="1" applyBorder="1" applyProtection="1">
      <protection locked="0"/>
    </xf>
    <xf numFmtId="0" fontId="8" fillId="2" borderId="0" xfId="9" applyFont="1" applyFill="1" applyAlignment="1">
      <alignment horizontal="center" vertical="center"/>
    </xf>
    <xf numFmtId="0" fontId="8" fillId="2" borderId="0" xfId="9" applyFont="1" applyFill="1" applyAlignment="1">
      <alignment horizontal="right" vertical="center"/>
    </xf>
    <xf numFmtId="0" fontId="4" fillId="2" borderId="0" xfId="9" applyFont="1" applyFill="1" applyAlignment="1">
      <alignment horizontal="left" vertical="center"/>
    </xf>
    <xf numFmtId="0" fontId="10" fillId="0" borderId="0" xfId="9" applyFont="1" applyAlignment="1">
      <alignment horizontal="center" vertical="center"/>
    </xf>
    <xf numFmtId="0" fontId="10" fillId="0" borderId="0" xfId="9" applyFont="1" applyAlignment="1">
      <alignment vertical="center"/>
    </xf>
    <xf numFmtId="0" fontId="11" fillId="8" borderId="0" xfId="9" applyFont="1" applyFill="1" applyAlignment="1">
      <alignment horizontal="center" vertical="center"/>
    </xf>
    <xf numFmtId="0" fontId="11" fillId="8" borderId="0" xfId="9" applyFont="1" applyFill="1"/>
    <xf numFmtId="0" fontId="10" fillId="0" borderId="0" xfId="9" applyFont="1"/>
    <xf numFmtId="0" fontId="10" fillId="5" borderId="0" xfId="9" applyFont="1" applyFill="1"/>
    <xf numFmtId="0" fontId="11" fillId="4" borderId="0" xfId="12" applyFont="1" applyFill="1"/>
    <xf numFmtId="0" fontId="12" fillId="6" borderId="0" xfId="12" applyFont="1" applyFill="1"/>
    <xf numFmtId="0" fontId="12" fillId="6" borderId="0" xfId="12" applyFont="1" applyFill="1" applyAlignment="1">
      <alignment horizontal="center"/>
    </xf>
    <xf numFmtId="0" fontId="12" fillId="6" borderId="0" xfId="12" applyFont="1" applyFill="1" applyAlignment="1">
      <alignment horizontal="center" vertical="center"/>
    </xf>
    <xf numFmtId="0" fontId="4" fillId="5" borderId="0" xfId="12" applyFont="1" applyFill="1" applyAlignment="1">
      <alignment horizontal="center" vertical="center"/>
    </xf>
    <xf numFmtId="0" fontId="4" fillId="5" borderId="0" xfId="12" applyFont="1" applyFill="1"/>
    <xf numFmtId="3" fontId="4" fillId="5" borderId="0" xfId="12" applyNumberFormat="1" applyFont="1" applyFill="1"/>
    <xf numFmtId="10" fontId="13" fillId="0" borderId="0" xfId="13" applyNumberFormat="1" applyAlignment="1">
      <alignment horizontal="center"/>
    </xf>
    <xf numFmtId="0" fontId="10" fillId="5" borderId="0" xfId="12" applyFont="1" applyFill="1"/>
    <xf numFmtId="3" fontId="10" fillId="0" borderId="0" xfId="9" applyNumberFormat="1" applyFont="1"/>
    <xf numFmtId="0" fontId="9" fillId="5" borderId="0" xfId="6" applyFont="1" applyFill="1" applyAlignment="1">
      <alignment horizontal="left"/>
    </xf>
    <xf numFmtId="0" fontId="5" fillId="5" borderId="0" xfId="12" applyFont="1" applyFill="1" applyAlignment="1">
      <alignment horizontal="center" vertical="center"/>
    </xf>
    <xf numFmtId="0" fontId="5" fillId="5" borderId="0" xfId="12" applyFont="1" applyFill="1"/>
    <xf numFmtId="3" fontId="5" fillId="5" borderId="0" xfId="12" applyNumberFormat="1" applyFont="1" applyFill="1"/>
    <xf numFmtId="0" fontId="13" fillId="5" borderId="0" xfId="6" applyFont="1" applyFill="1"/>
    <xf numFmtId="0" fontId="5" fillId="5" borderId="0" xfId="12" applyFont="1" applyFill="1" applyAlignment="1">
      <alignment wrapText="1"/>
    </xf>
    <xf numFmtId="0" fontId="13" fillId="5" borderId="0" xfId="6" applyFont="1" applyFill="1" applyAlignment="1">
      <alignment wrapText="1"/>
    </xf>
    <xf numFmtId="4" fontId="13" fillId="0" borderId="0" xfId="13" applyNumberFormat="1"/>
    <xf numFmtId="0" fontId="4" fillId="5" borderId="0" xfId="12" applyFont="1" applyFill="1" applyAlignment="1">
      <alignment wrapText="1"/>
    </xf>
    <xf numFmtId="0" fontId="4" fillId="5" borderId="0" xfId="12" applyFont="1" applyFill="1" applyAlignment="1">
      <alignment horizontal="center"/>
    </xf>
    <xf numFmtId="0" fontId="5" fillId="5" borderId="0" xfId="12" applyFont="1" applyFill="1" applyAlignment="1">
      <alignment horizontal="center"/>
    </xf>
    <xf numFmtId="3" fontId="10" fillId="5" borderId="0" xfId="12" applyNumberFormat="1" applyFont="1" applyFill="1"/>
    <xf numFmtId="3" fontId="10" fillId="5" borderId="0" xfId="9" applyNumberFormat="1" applyFont="1" applyFill="1"/>
    <xf numFmtId="0" fontId="4" fillId="2" borderId="0" xfId="9" applyFont="1" applyFill="1" applyAlignment="1">
      <alignment horizontal="center" vertical="center"/>
    </xf>
    <xf numFmtId="0" fontId="4" fillId="2" borderId="0" xfId="9" applyFont="1" applyFill="1" applyAlignment="1">
      <alignment vertical="center"/>
    </xf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6" borderId="0" xfId="9" applyFont="1" applyFill="1"/>
    <xf numFmtId="0" fontId="10" fillId="0" borderId="0" xfId="9" applyFont="1" applyAlignment="1">
      <alignment horizontal="center"/>
    </xf>
    <xf numFmtId="3" fontId="10" fillId="3" borderId="0" xfId="9" applyNumberFormat="1" applyFont="1" applyFill="1"/>
    <xf numFmtId="0" fontId="10" fillId="0" borderId="0" xfId="6" applyFont="1" applyAlignment="1">
      <alignment horizontal="center"/>
    </xf>
    <xf numFmtId="0" fontId="10" fillId="0" borderId="0" xfId="6" applyFont="1"/>
    <xf numFmtId="3" fontId="10" fillId="0" borderId="0" xfId="6" applyNumberFormat="1" applyFont="1"/>
    <xf numFmtId="0" fontId="8" fillId="9" borderId="0" xfId="14" applyFont="1" applyFill="1" applyAlignment="1">
      <alignment horizontal="center" vertical="center"/>
    </xf>
    <xf numFmtId="0" fontId="8" fillId="9" borderId="0" xfId="14" applyFont="1" applyFill="1" applyAlignment="1">
      <alignment horizontal="right" vertical="center"/>
    </xf>
    <xf numFmtId="0" fontId="4" fillId="9" borderId="0" xfId="14" applyFont="1" applyFill="1" applyAlignment="1">
      <alignment horizontal="left" vertical="center"/>
    </xf>
    <xf numFmtId="0" fontId="10" fillId="0" borderId="0" xfId="14" applyFont="1"/>
    <xf numFmtId="0" fontId="11" fillId="4" borderId="0" xfId="14" applyFont="1" applyFill="1" applyAlignment="1">
      <alignment horizontal="center" vertical="center"/>
    </xf>
    <xf numFmtId="0" fontId="11" fillId="4" borderId="0" xfId="14" applyFont="1" applyFill="1"/>
    <xf numFmtId="0" fontId="12" fillId="6" borderId="0" xfId="14" applyFont="1" applyFill="1"/>
    <xf numFmtId="0" fontId="10" fillId="0" borderId="0" xfId="14" applyFont="1" applyAlignment="1">
      <alignment horizontal="center"/>
    </xf>
    <xf numFmtId="3" fontId="10" fillId="0" borderId="0" xfId="14" applyNumberFormat="1" applyFont="1"/>
    <xf numFmtId="0" fontId="10" fillId="0" borderId="0" xfId="14" applyFont="1" applyAlignment="1">
      <alignment vertical="center"/>
    </xf>
    <xf numFmtId="0" fontId="11" fillId="0" borderId="0" xfId="14" applyFont="1"/>
    <xf numFmtId="0" fontId="12" fillId="6" borderId="0" xfId="14" applyFont="1" applyFill="1" applyAlignment="1">
      <alignment horizontal="center"/>
    </xf>
    <xf numFmtId="0" fontId="12" fillId="0" borderId="0" xfId="14" applyFont="1"/>
    <xf numFmtId="0" fontId="8" fillId="0" borderId="0" xfId="14" applyFont="1" applyAlignment="1">
      <alignment horizontal="center"/>
    </xf>
    <xf numFmtId="0" fontId="8" fillId="0" borderId="0" xfId="14" applyFont="1"/>
    <xf numFmtId="3" fontId="8" fillId="0" borderId="0" xfId="14" applyNumberFormat="1" applyFont="1"/>
    <xf numFmtId="3" fontId="8" fillId="0" borderId="0" xfId="6" applyNumberFormat="1" applyFont="1"/>
    <xf numFmtId="0" fontId="8" fillId="0" borderId="0" xfId="6" applyFont="1" applyAlignment="1">
      <alignment horizontal="center"/>
    </xf>
    <xf numFmtId="0" fontId="8" fillId="0" borderId="0" xfId="6" applyFont="1"/>
    <xf numFmtId="0" fontId="8" fillId="0" borderId="0" xfId="6" applyFont="1" applyAlignment="1">
      <alignment horizontal="left"/>
    </xf>
    <xf numFmtId="3" fontId="8" fillId="0" borderId="0" xfId="15" applyNumberFormat="1" applyFont="1" applyFill="1"/>
    <xf numFmtId="3" fontId="10" fillId="0" borderId="0" xfId="15" applyNumberFormat="1" applyFont="1" applyFill="1"/>
    <xf numFmtId="0" fontId="9" fillId="0" borderId="0" xfId="6" applyFont="1"/>
    <xf numFmtId="3" fontId="8" fillId="0" borderId="0" xfId="16" applyNumberFormat="1" applyFont="1" applyFill="1"/>
    <xf numFmtId="0" fontId="13" fillId="0" borderId="0" xfId="6" applyFont="1"/>
    <xf numFmtId="3" fontId="10" fillId="0" borderId="0" xfId="16" applyNumberFormat="1" applyFont="1" applyFill="1"/>
    <xf numFmtId="3" fontId="8" fillId="0" borderId="0" xfId="17" applyNumberFormat="1" applyFont="1"/>
    <xf numFmtId="3" fontId="10" fillId="0" borderId="0" xfId="17" applyNumberFormat="1" applyFont="1"/>
    <xf numFmtId="0" fontId="10" fillId="0" borderId="0" xfId="6" applyFont="1" applyAlignment="1">
      <alignment horizontal="left"/>
    </xf>
    <xf numFmtId="3" fontId="9" fillId="0" borderId="0" xfId="6" applyNumberFormat="1" applyFont="1"/>
    <xf numFmtId="3" fontId="13" fillId="0" borderId="0" xfId="6" applyNumberFormat="1" applyFont="1"/>
    <xf numFmtId="3" fontId="13" fillId="0" borderId="0" xfId="17" applyNumberFormat="1" applyFont="1" applyAlignment="1" applyProtection="1">
      <alignment vertical="top"/>
      <protection locked="0"/>
    </xf>
    <xf numFmtId="0" fontId="8" fillId="0" borderId="0" xfId="6" quotePrefix="1" applyFont="1" applyAlignment="1">
      <alignment horizontal="left"/>
    </xf>
    <xf numFmtId="0" fontId="9" fillId="7" borderId="1" xfId="18" applyFont="1" applyFill="1" applyBorder="1" applyAlignment="1">
      <alignment horizontal="center" vertical="center"/>
    </xf>
    <xf numFmtId="0" fontId="9" fillId="7" borderId="2" xfId="18" applyFont="1" applyFill="1" applyBorder="1" applyAlignment="1">
      <alignment horizontal="center" vertical="center"/>
    </xf>
    <xf numFmtId="0" fontId="9" fillId="7" borderId="3" xfId="18" applyFont="1" applyFill="1" applyBorder="1" applyAlignment="1">
      <alignment horizontal="center" vertical="center"/>
    </xf>
    <xf numFmtId="0" fontId="13" fillId="0" borderId="0" xfId="18" applyFont="1" applyAlignment="1">
      <alignment vertical="center"/>
    </xf>
    <xf numFmtId="0" fontId="9" fillId="7" borderId="4" xfId="18" applyFont="1" applyFill="1" applyBorder="1" applyAlignment="1">
      <alignment horizontal="center" vertical="center"/>
    </xf>
    <xf numFmtId="0" fontId="9" fillId="7" borderId="0" xfId="18" applyFont="1" applyFill="1" applyAlignment="1">
      <alignment horizontal="center" vertical="center"/>
    </xf>
    <xf numFmtId="0" fontId="9" fillId="7" borderId="5" xfId="18" applyFont="1" applyFill="1" applyBorder="1" applyAlignment="1">
      <alignment horizontal="center" vertical="center"/>
    </xf>
    <xf numFmtId="0" fontId="9" fillId="7" borderId="6" xfId="18" applyFont="1" applyFill="1" applyBorder="1" applyAlignment="1">
      <alignment horizontal="center" vertical="center"/>
    </xf>
    <xf numFmtId="0" fontId="9" fillId="7" borderId="7" xfId="18" applyFont="1" applyFill="1" applyBorder="1" applyAlignment="1">
      <alignment horizontal="center" vertical="center"/>
    </xf>
    <xf numFmtId="0" fontId="9" fillId="7" borderId="8" xfId="18" applyFont="1" applyFill="1" applyBorder="1" applyAlignment="1">
      <alignment horizontal="center" vertical="center"/>
    </xf>
    <xf numFmtId="0" fontId="9" fillId="0" borderId="0" xfId="18" applyFont="1"/>
    <xf numFmtId="0" fontId="8" fillId="7" borderId="17" xfId="8" applyFont="1" applyFill="1" applyBorder="1" applyAlignment="1">
      <alignment horizontal="center" vertical="center"/>
    </xf>
    <xf numFmtId="0" fontId="8" fillId="7" borderId="18" xfId="8" applyFont="1" applyFill="1" applyBorder="1" applyAlignment="1">
      <alignment horizontal="center" vertical="center"/>
    </xf>
    <xf numFmtId="0" fontId="8" fillId="7" borderId="19" xfId="18" applyFont="1" applyFill="1" applyBorder="1" applyAlignment="1">
      <alignment horizontal="center" vertical="center" wrapText="1"/>
    </xf>
    <xf numFmtId="0" fontId="8" fillId="7" borderId="17" xfId="18" applyFont="1" applyFill="1" applyBorder="1" applyAlignment="1">
      <alignment vertical="center"/>
    </xf>
    <xf numFmtId="3" fontId="8" fillId="7" borderId="19" xfId="18" applyNumberFormat="1" applyFont="1" applyFill="1" applyBorder="1" applyAlignment="1">
      <alignment vertical="center" wrapText="1"/>
    </xf>
    <xf numFmtId="0" fontId="13" fillId="0" borderId="0" xfId="18" applyFont="1"/>
    <xf numFmtId="3" fontId="13" fillId="0" borderId="0" xfId="18" applyNumberFormat="1" applyFont="1"/>
    <xf numFmtId="0" fontId="8" fillId="0" borderId="20" xfId="18" applyFont="1" applyBorder="1" applyAlignment="1">
      <alignment vertical="center"/>
    </xf>
    <xf numFmtId="0" fontId="8" fillId="0" borderId="17" xfId="18" applyFont="1" applyBorder="1" applyAlignment="1">
      <alignment vertical="center"/>
    </xf>
    <xf numFmtId="3" fontId="8" fillId="0" borderId="19" xfId="18" applyNumberFormat="1" applyFont="1" applyBorder="1" applyAlignment="1">
      <alignment vertical="center" wrapText="1"/>
    </xf>
    <xf numFmtId="0" fontId="5" fillId="0" borderId="17" xfId="18" applyFont="1" applyBorder="1" applyAlignment="1">
      <alignment vertical="center"/>
    </xf>
    <xf numFmtId="0" fontId="5" fillId="0" borderId="20" xfId="18" applyFont="1" applyBorder="1" applyAlignment="1">
      <alignment horizontal="left" vertical="center" indent="1"/>
    </xf>
    <xf numFmtId="3" fontId="10" fillId="0" borderId="19" xfId="18" applyNumberFormat="1" applyFont="1" applyBorder="1" applyAlignment="1">
      <alignment vertical="center" wrapText="1"/>
    </xf>
    <xf numFmtId="0" fontId="13" fillId="0" borderId="17" xfId="18" applyFont="1" applyBorder="1"/>
    <xf numFmtId="0" fontId="10" fillId="0" borderId="18" xfId="18" applyFont="1" applyBorder="1" applyAlignment="1">
      <alignment horizontal="left" vertical="center" wrapText="1" indent="1"/>
    </xf>
    <xf numFmtId="0" fontId="10" fillId="0" borderId="17" xfId="18" applyFont="1" applyBorder="1" applyAlignment="1">
      <alignment horizontal="left" vertical="center"/>
    </xf>
    <xf numFmtId="0" fontId="10" fillId="0" borderId="20" xfId="18" applyFont="1" applyBorder="1" applyAlignment="1">
      <alignment horizontal="left" vertical="center" indent="1"/>
    </xf>
    <xf numFmtId="0" fontId="10" fillId="0" borderId="20" xfId="18" applyFont="1" applyBorder="1" applyAlignment="1">
      <alignment horizontal="left" vertical="center" wrapText="1"/>
    </xf>
    <xf numFmtId="4" fontId="10" fillId="0" borderId="20" xfId="18" applyNumberFormat="1" applyFont="1" applyBorder="1" applyAlignment="1">
      <alignment vertical="center" wrapText="1"/>
    </xf>
    <xf numFmtId="0" fontId="5" fillId="0" borderId="17" xfId="18" applyFont="1" applyBorder="1" applyAlignment="1">
      <alignment horizontal="left" vertical="center"/>
    </xf>
    <xf numFmtId="0" fontId="5" fillId="0" borderId="17" xfId="18" applyFont="1" applyBorder="1" applyAlignment="1">
      <alignment horizontal="left"/>
    </xf>
    <xf numFmtId="3" fontId="10" fillId="0" borderId="19" xfId="18" applyNumberFormat="1" applyFont="1" applyBorder="1" applyAlignment="1">
      <alignment vertical="center"/>
    </xf>
    <xf numFmtId="0" fontId="10" fillId="0" borderId="20" xfId="18" applyFont="1" applyBorder="1" applyAlignment="1">
      <alignment horizontal="left" vertical="center"/>
    </xf>
    <xf numFmtId="4" fontId="10" fillId="0" borderId="2" xfId="18" applyNumberFormat="1" applyFont="1" applyBorder="1" applyAlignment="1">
      <alignment vertical="center"/>
    </xf>
    <xf numFmtId="0" fontId="8" fillId="7" borderId="19" xfId="18" applyFont="1" applyFill="1" applyBorder="1" applyAlignment="1">
      <alignment vertical="center"/>
    </xf>
    <xf numFmtId="0" fontId="4" fillId="7" borderId="1" xfId="18" applyFont="1" applyFill="1" applyBorder="1" applyAlignment="1" applyProtection="1">
      <alignment horizontal="center" vertical="center" wrapText="1"/>
      <protection locked="0"/>
    </xf>
    <xf numFmtId="0" fontId="4" fillId="7" borderId="2" xfId="18" applyFont="1" applyFill="1" applyBorder="1" applyAlignment="1" applyProtection="1">
      <alignment horizontal="center" vertical="center" wrapText="1"/>
      <protection locked="0"/>
    </xf>
    <xf numFmtId="0" fontId="4" fillId="7" borderId="3" xfId="18" applyFont="1" applyFill="1" applyBorder="1" applyAlignment="1" applyProtection="1">
      <alignment horizontal="center" vertical="center" wrapText="1"/>
      <protection locked="0"/>
    </xf>
    <xf numFmtId="0" fontId="13" fillId="0" borderId="0" xfId="18" applyFont="1" applyAlignment="1">
      <alignment horizontal="center" vertical="center"/>
    </xf>
    <xf numFmtId="0" fontId="4" fillId="7" borderId="4" xfId="18" applyFont="1" applyFill="1" applyBorder="1" applyAlignment="1" applyProtection="1">
      <alignment horizontal="center" vertical="center" wrapText="1"/>
      <protection locked="0"/>
    </xf>
    <xf numFmtId="0" fontId="4" fillId="7" borderId="0" xfId="18" applyFont="1" applyFill="1" applyAlignment="1" applyProtection="1">
      <alignment horizontal="center" vertical="center" wrapText="1"/>
      <protection locked="0"/>
    </xf>
    <xf numFmtId="0" fontId="4" fillId="7" borderId="5" xfId="18" applyFont="1" applyFill="1" applyBorder="1" applyAlignment="1" applyProtection="1">
      <alignment horizontal="center" vertical="center" wrapText="1"/>
      <protection locked="0"/>
    </xf>
    <xf numFmtId="3" fontId="8" fillId="7" borderId="19" xfId="18" applyNumberFormat="1" applyFont="1" applyFill="1" applyBorder="1" applyAlignment="1">
      <alignment horizontal="center" vertical="center" wrapText="1"/>
    </xf>
    <xf numFmtId="0" fontId="13" fillId="0" borderId="20" xfId="18" applyFont="1" applyBorder="1"/>
    <xf numFmtId="3" fontId="8" fillId="0" borderId="20" xfId="18" applyNumberFormat="1" applyFont="1" applyBorder="1" applyAlignment="1">
      <alignment vertical="center"/>
    </xf>
    <xf numFmtId="0" fontId="8" fillId="0" borderId="18" xfId="18" applyFont="1" applyBorder="1" applyAlignment="1">
      <alignment vertical="center"/>
    </xf>
    <xf numFmtId="49" fontId="5" fillId="0" borderId="17" xfId="18" applyNumberFormat="1" applyFont="1" applyBorder="1" applyAlignment="1">
      <alignment vertical="center"/>
    </xf>
    <xf numFmtId="0" fontId="5" fillId="0" borderId="18" xfId="18" applyFont="1" applyBorder="1" applyAlignment="1">
      <alignment horizontal="left" vertical="center" indent="1"/>
    </xf>
    <xf numFmtId="3" fontId="5" fillId="0" borderId="19" xfId="18" applyNumberFormat="1" applyFont="1" applyBorder="1" applyAlignment="1">
      <alignment vertical="center" wrapText="1"/>
    </xf>
    <xf numFmtId="49" fontId="5" fillId="0" borderId="17" xfId="18" applyNumberFormat="1" applyFont="1" applyBorder="1"/>
    <xf numFmtId="0" fontId="5" fillId="0" borderId="18" xfId="18" applyFont="1" applyBorder="1" applyAlignment="1">
      <alignment horizontal="left" vertical="center" wrapText="1" indent="1"/>
    </xf>
    <xf numFmtId="0" fontId="5" fillId="0" borderId="20" xfId="18" applyFont="1" applyBorder="1"/>
    <xf numFmtId="0" fontId="5" fillId="0" borderId="20" xfId="18" applyFont="1" applyBorder="1" applyAlignment="1">
      <alignment vertical="center"/>
    </xf>
    <xf numFmtId="3" fontId="5" fillId="0" borderId="20" xfId="18" applyNumberFormat="1" applyFont="1" applyBorder="1" applyAlignment="1">
      <alignment vertical="center"/>
    </xf>
    <xf numFmtId="0" fontId="4" fillId="0" borderId="17" xfId="18" applyFont="1" applyBorder="1" applyAlignment="1">
      <alignment vertical="center"/>
    </xf>
    <xf numFmtId="0" fontId="4" fillId="0" borderId="18" xfId="18" applyFont="1" applyBorder="1" applyAlignment="1">
      <alignment vertical="center"/>
    </xf>
    <xf numFmtId="3" fontId="4" fillId="0" borderId="19" xfId="18" applyNumberFormat="1" applyFont="1" applyBorder="1" applyAlignment="1">
      <alignment vertical="center" wrapText="1"/>
    </xf>
    <xf numFmtId="3" fontId="5" fillId="0" borderId="19" xfId="18" applyNumberFormat="1" applyFont="1" applyBorder="1" applyAlignment="1">
      <alignment vertical="center"/>
    </xf>
    <xf numFmtId="0" fontId="10" fillId="0" borderId="20" xfId="18" applyFont="1" applyBorder="1" applyAlignment="1">
      <alignment vertical="center"/>
    </xf>
    <xf numFmtId="3" fontId="10" fillId="0" borderId="20" xfId="18" applyNumberFormat="1" applyFont="1" applyBorder="1" applyAlignment="1">
      <alignment vertical="center"/>
    </xf>
    <xf numFmtId="0" fontId="8" fillId="3" borderId="17" xfId="8" applyFont="1" applyFill="1" applyBorder="1" applyAlignment="1">
      <alignment vertical="center"/>
    </xf>
    <xf numFmtId="0" fontId="8" fillId="7" borderId="17" xfId="8" applyFont="1" applyFill="1" applyBorder="1" applyAlignment="1">
      <alignment vertical="center"/>
    </xf>
    <xf numFmtId="3" fontId="8" fillId="7" borderId="19" xfId="8" applyNumberFormat="1" applyFont="1" applyFill="1" applyBorder="1" applyAlignment="1">
      <alignment horizontal="right" vertical="center" wrapText="1" indent="1"/>
    </xf>
    <xf numFmtId="4" fontId="13" fillId="0" borderId="0" xfId="18" applyNumberFormat="1" applyFont="1"/>
    <xf numFmtId="166" fontId="13" fillId="0" borderId="0" xfId="18" applyNumberFormat="1" applyFont="1"/>
    <xf numFmtId="0" fontId="8" fillId="9" borderId="0" xfId="14" applyFont="1" applyFill="1" applyAlignment="1">
      <alignment vertical="center"/>
    </xf>
    <xf numFmtId="0" fontId="8" fillId="9" borderId="0" xfId="14" applyFont="1" applyFill="1" applyAlignment="1">
      <alignment horizontal="center"/>
    </xf>
    <xf numFmtId="0" fontId="8" fillId="9" borderId="0" xfId="14" applyFont="1" applyFill="1"/>
    <xf numFmtId="0" fontId="11" fillId="9" borderId="0" xfId="14" applyFont="1" applyFill="1"/>
    <xf numFmtId="4" fontId="10" fillId="0" borderId="0" xfId="14" applyNumberFormat="1" applyFont="1"/>
    <xf numFmtId="0" fontId="9" fillId="7" borderId="19" xfId="8" applyFont="1" applyFill="1" applyBorder="1" applyAlignment="1">
      <alignment horizontal="center" vertical="center"/>
    </xf>
    <xf numFmtId="0" fontId="8" fillId="7" borderId="17" xfId="8" applyFont="1" applyFill="1" applyBorder="1" applyAlignment="1">
      <alignment horizontal="center" vertical="center"/>
    </xf>
    <xf numFmtId="0" fontId="4" fillId="7" borderId="19" xfId="14" applyFont="1" applyFill="1" applyBorder="1" applyAlignment="1">
      <alignment horizontal="center" vertical="center"/>
    </xf>
    <xf numFmtId="0" fontId="5" fillId="0" borderId="19" xfId="18" applyFont="1" applyBorder="1" applyAlignment="1">
      <alignment horizontal="left" vertical="center" indent="1"/>
    </xf>
    <xf numFmtId="0" fontId="5" fillId="0" borderId="2" xfId="18" applyFont="1" applyBorder="1" applyAlignment="1">
      <alignment horizontal="left" vertical="center" indent="1"/>
    </xf>
    <xf numFmtId="4" fontId="10" fillId="0" borderId="2" xfId="18" applyNumberFormat="1" applyFont="1" applyBorder="1" applyAlignment="1">
      <alignment horizontal="right" vertical="center" wrapText="1" indent="1"/>
    </xf>
    <xf numFmtId="0" fontId="10" fillId="0" borderId="0" xfId="18" applyFont="1" applyAlignment="1">
      <alignment horizontal="left" vertical="center"/>
    </xf>
    <xf numFmtId="4" fontId="10" fillId="0" borderId="0" xfId="18" applyNumberFormat="1" applyFont="1" applyAlignment="1">
      <alignment horizontal="right" vertical="center" indent="1"/>
    </xf>
    <xf numFmtId="3" fontId="10" fillId="0" borderId="18" xfId="18" applyNumberFormat="1" applyFont="1" applyBorder="1" applyAlignment="1">
      <alignment vertical="center" wrapText="1"/>
    </xf>
  </cellXfs>
  <cellStyles count="19">
    <cellStyle name="Hipervínculo 2" xfId="10" xr:uid="{5F9E4C83-3803-4303-8212-212CCEA51536}"/>
    <cellStyle name="Hipervínculo 2 2" xfId="11" xr:uid="{69858312-8A73-4148-BCAE-DCEAA72F3558}"/>
    <cellStyle name="Millares 11" xfId="16" xr:uid="{CC0A107C-EF18-4787-B839-0CB03FBA6D65}"/>
    <cellStyle name="Millares 3 14" xfId="15" xr:uid="{AA6A6CBA-6B65-473E-8CCA-2EEAC6DA7E55}"/>
    <cellStyle name="Normal" xfId="0" builtinId="0"/>
    <cellStyle name="Normal 10 2" xfId="3" xr:uid="{B48280D1-0712-45B1-9805-41746F9797C0}"/>
    <cellStyle name="Normal 2" xfId="13" xr:uid="{2EBCB25D-09ED-44D6-BB6C-58ADBC425E99}"/>
    <cellStyle name="Normal 2 2" xfId="2" xr:uid="{C149CB28-94C4-4DD4-AB6D-191277D87163}"/>
    <cellStyle name="Normal 2 3" xfId="7" xr:uid="{53A89CFF-F7B9-4FC9-A6AE-2DA70EC8C25A}"/>
    <cellStyle name="Normal 2 3 4" xfId="14" xr:uid="{7B50F88C-9E86-4EB4-983F-8E861EF474AB}"/>
    <cellStyle name="Normal 2 31" xfId="17" xr:uid="{C935C315-98D0-4A0C-8E21-EE1910368257}"/>
    <cellStyle name="Normal 24" xfId="4" xr:uid="{40C625DB-458D-4CD7-89B6-E637D3884073}"/>
    <cellStyle name="Normal 25" xfId="5" xr:uid="{F8F4A2DB-9C7D-47EA-A9FE-458ACDB10C4F}"/>
    <cellStyle name="Normal 26" xfId="6" xr:uid="{9DCFD43B-195F-4324-9B6A-DCD22EF96C7C}"/>
    <cellStyle name="Normal 3" xfId="1" xr:uid="{5FC488AB-9430-40E6-8BD2-B133357D3B87}"/>
    <cellStyle name="Normal 3 15" xfId="9" xr:uid="{597AF57F-7DF6-43C4-B0F6-AA98E0C58D89}"/>
    <cellStyle name="Normal 3 2 2" xfId="8" xr:uid="{0474C06D-A4BE-43AC-B8AB-56F062001DAF}"/>
    <cellStyle name="Normal 3 2 2 4" xfId="18" xr:uid="{D5C7BB80-E01C-4AD1-9259-A8A028BA6084}"/>
    <cellStyle name="Normal 3 3 3" xfId="12" xr:uid="{E3E701B7-F17B-4195-83DB-BD5444001051}"/>
  </cellStyles>
  <dxfs count="0"/>
  <tableStyles count="1" defaultTableStyle="TableStyleMedium2" defaultPivotStyle="PivotStyleLight16">
    <tableStyle name="Invisible" pivot="0" table="0" count="0" xr9:uid="{A7A08F65-D4AA-46AE-BADB-CE381461C63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484000</xdr:colOff>
      <xdr:row>47</xdr:row>
      <xdr:rowOff>0</xdr:rowOff>
    </xdr:from>
    <xdr:to>
      <xdr:col>1</xdr:col>
      <xdr:colOff>2368042</xdr:colOff>
      <xdr:row>51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AC72C77-F6FA-479E-A054-3D09B04CD8AC}"/>
            </a:ext>
          </a:extLst>
        </xdr:cNvPr>
        <xdr:cNvSpPr txBox="1"/>
      </xdr:nvSpPr>
      <xdr:spPr>
        <a:xfrm>
          <a:off x="1503175" y="6943725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1</xdr:col>
      <xdr:colOff>2876042</xdr:colOff>
      <xdr:row>47</xdr:row>
      <xdr:rowOff>0</xdr:rowOff>
    </xdr:from>
    <xdr:to>
      <xdr:col>2</xdr:col>
      <xdr:colOff>208150</xdr:colOff>
      <xdr:row>51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2E79D60-0F74-4429-B776-BA4DEE876A38}"/>
            </a:ext>
          </a:extLst>
        </xdr:cNvPr>
        <xdr:cNvSpPr txBox="1"/>
      </xdr:nvSpPr>
      <xdr:spPr>
        <a:xfrm>
          <a:off x="3895217" y="6943725"/>
          <a:ext cx="249465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2039750</xdr:colOff>
      <xdr:row>216</xdr:row>
      <xdr:rowOff>0</xdr:rowOff>
    </xdr:from>
    <xdr:to>
      <xdr:col>1</xdr:col>
      <xdr:colOff>3923792</xdr:colOff>
      <xdr:row>220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CB65629-39B6-4677-B9AD-57DE684F84F1}"/>
            </a:ext>
          </a:extLst>
        </xdr:cNvPr>
        <xdr:cNvSpPr txBox="1"/>
      </xdr:nvSpPr>
      <xdr:spPr>
        <a:xfrm>
          <a:off x="2735075" y="33013650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1</xdr:col>
      <xdr:colOff>4431792</xdr:colOff>
      <xdr:row>216</xdr:row>
      <xdr:rowOff>0</xdr:rowOff>
    </xdr:from>
    <xdr:to>
      <xdr:col>3</xdr:col>
      <xdr:colOff>43050</xdr:colOff>
      <xdr:row>220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FAA038B-25CD-4163-89D2-C13E413A3BED}"/>
            </a:ext>
          </a:extLst>
        </xdr:cNvPr>
        <xdr:cNvSpPr txBox="1"/>
      </xdr:nvSpPr>
      <xdr:spPr>
        <a:xfrm>
          <a:off x="5127117" y="33013650"/>
          <a:ext cx="2497833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1011050</xdr:colOff>
      <xdr:row>175</xdr:row>
      <xdr:rowOff>0</xdr:rowOff>
    </xdr:from>
    <xdr:to>
      <xdr:col>4</xdr:col>
      <xdr:colOff>520192</xdr:colOff>
      <xdr:row>179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0CFEBE8-DAD5-47F8-92A6-2C321180D787}"/>
            </a:ext>
          </a:extLst>
        </xdr:cNvPr>
        <xdr:cNvSpPr txBox="1"/>
      </xdr:nvSpPr>
      <xdr:spPr>
        <a:xfrm>
          <a:off x="6211700" y="25260300"/>
          <a:ext cx="189039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4</xdr:col>
      <xdr:colOff>1028192</xdr:colOff>
      <xdr:row>175</xdr:row>
      <xdr:rowOff>0</xdr:rowOff>
    </xdr:from>
    <xdr:to>
      <xdr:col>6</xdr:col>
      <xdr:colOff>716150</xdr:colOff>
      <xdr:row>179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38F5868-3C8B-4A07-BC34-BD021E8843DE}"/>
            </a:ext>
          </a:extLst>
        </xdr:cNvPr>
        <xdr:cNvSpPr txBox="1"/>
      </xdr:nvSpPr>
      <xdr:spPr>
        <a:xfrm>
          <a:off x="8610092" y="25260300"/>
          <a:ext cx="2497833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1112650</xdr:colOff>
      <xdr:row>33</xdr:row>
      <xdr:rowOff>0</xdr:rowOff>
    </xdr:from>
    <xdr:to>
      <xdr:col>1</xdr:col>
      <xdr:colOff>2996692</xdr:colOff>
      <xdr:row>37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AFEE49F-8BA6-4135-A14A-5142C81A55F3}"/>
            </a:ext>
          </a:extLst>
        </xdr:cNvPr>
        <xdr:cNvSpPr txBox="1"/>
      </xdr:nvSpPr>
      <xdr:spPr>
        <a:xfrm>
          <a:off x="1807975" y="4752975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2</xdr:col>
      <xdr:colOff>145542</xdr:colOff>
      <xdr:row>33</xdr:row>
      <xdr:rowOff>0</xdr:rowOff>
    </xdr:from>
    <xdr:to>
      <xdr:col>3</xdr:col>
      <xdr:colOff>1040000</xdr:colOff>
      <xdr:row>37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EC3F0D1-32DA-4AE3-A99B-A215ED0E80F6}"/>
            </a:ext>
          </a:extLst>
        </xdr:cNvPr>
        <xdr:cNvSpPr txBox="1"/>
      </xdr:nvSpPr>
      <xdr:spPr>
        <a:xfrm>
          <a:off x="4203192" y="4752975"/>
          <a:ext cx="249465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1376175</xdr:colOff>
      <xdr:row>143</xdr:row>
      <xdr:rowOff>0</xdr:rowOff>
    </xdr:from>
    <xdr:to>
      <xdr:col>1</xdr:col>
      <xdr:colOff>3260217</xdr:colOff>
      <xdr:row>147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09B2B52-4544-4438-BAA8-EF0F5C94871E}"/>
            </a:ext>
          </a:extLst>
        </xdr:cNvPr>
        <xdr:cNvSpPr txBox="1"/>
      </xdr:nvSpPr>
      <xdr:spPr>
        <a:xfrm>
          <a:off x="2071500" y="20469225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1</xdr:col>
      <xdr:colOff>3768217</xdr:colOff>
      <xdr:row>143</xdr:row>
      <xdr:rowOff>0</xdr:rowOff>
    </xdr:from>
    <xdr:to>
      <xdr:col>3</xdr:col>
      <xdr:colOff>763775</xdr:colOff>
      <xdr:row>147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BCA804C-FE8E-4A90-8E8E-F17D18FAB206}"/>
            </a:ext>
          </a:extLst>
        </xdr:cNvPr>
        <xdr:cNvSpPr txBox="1"/>
      </xdr:nvSpPr>
      <xdr:spPr>
        <a:xfrm>
          <a:off x="4463542" y="20469225"/>
          <a:ext cx="250100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1293625</xdr:colOff>
      <xdr:row>25</xdr:row>
      <xdr:rowOff>0</xdr:rowOff>
    </xdr:from>
    <xdr:to>
      <xdr:col>1</xdr:col>
      <xdr:colOff>3177667</xdr:colOff>
      <xdr:row>29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FB9B5A2-5F07-499E-9783-EA455EE369E7}"/>
            </a:ext>
          </a:extLst>
        </xdr:cNvPr>
        <xdr:cNvSpPr txBox="1"/>
      </xdr:nvSpPr>
      <xdr:spPr>
        <a:xfrm>
          <a:off x="1531750" y="3810000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1</xdr:col>
      <xdr:colOff>3685667</xdr:colOff>
      <xdr:row>25</xdr:row>
      <xdr:rowOff>0</xdr:rowOff>
    </xdr:from>
    <xdr:to>
      <xdr:col>2</xdr:col>
      <xdr:colOff>782825</xdr:colOff>
      <xdr:row>29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179F6BD-8235-4657-88B0-ABF4A5FAC362}"/>
            </a:ext>
          </a:extLst>
        </xdr:cNvPr>
        <xdr:cNvSpPr txBox="1"/>
      </xdr:nvSpPr>
      <xdr:spPr>
        <a:xfrm>
          <a:off x="3923792" y="3810000"/>
          <a:ext cx="2497833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1246000</xdr:colOff>
      <xdr:row>44</xdr:row>
      <xdr:rowOff>0</xdr:rowOff>
    </xdr:from>
    <xdr:to>
      <xdr:col>1</xdr:col>
      <xdr:colOff>3130042</xdr:colOff>
      <xdr:row>48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06CB661-49AA-4C39-9431-5F11B3FE6D35}"/>
            </a:ext>
          </a:extLst>
        </xdr:cNvPr>
        <xdr:cNvSpPr txBox="1"/>
      </xdr:nvSpPr>
      <xdr:spPr>
        <a:xfrm>
          <a:off x="1503175" y="6562725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1</xdr:col>
      <xdr:colOff>3638042</xdr:colOff>
      <xdr:row>44</xdr:row>
      <xdr:rowOff>0</xdr:rowOff>
    </xdr:from>
    <xdr:to>
      <xdr:col>2</xdr:col>
      <xdr:colOff>1078100</xdr:colOff>
      <xdr:row>48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CFF726C-916A-4FE6-878D-E82405FEF652}"/>
            </a:ext>
          </a:extLst>
        </xdr:cNvPr>
        <xdr:cNvSpPr txBox="1"/>
      </xdr:nvSpPr>
      <xdr:spPr>
        <a:xfrm>
          <a:off x="3895217" y="6562725"/>
          <a:ext cx="2497833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4126431</xdr:colOff>
      <xdr:row>60</xdr:row>
      <xdr:rowOff>111478</xdr:rowOff>
    </xdr:from>
    <xdr:to>
      <xdr:col>3</xdr:col>
      <xdr:colOff>126139</xdr:colOff>
      <xdr:row>65</xdr:row>
      <xdr:rowOff>40479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0483378-4D20-461D-A7C1-1B27722FB65D}"/>
            </a:ext>
          </a:extLst>
        </xdr:cNvPr>
        <xdr:cNvSpPr txBox="1"/>
      </xdr:nvSpPr>
      <xdr:spPr>
        <a:xfrm>
          <a:off x="4821756" y="8845903"/>
          <a:ext cx="1886158" cy="643376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3</xdr:col>
      <xdr:colOff>634139</xdr:colOff>
      <xdr:row>60</xdr:row>
      <xdr:rowOff>111478</xdr:rowOff>
    </xdr:from>
    <xdr:to>
      <xdr:col>5</xdr:col>
      <xdr:colOff>941575</xdr:colOff>
      <xdr:row>65</xdr:row>
      <xdr:rowOff>40479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B24EBE8-0B05-4BA3-A8D7-6D4460426374}"/>
            </a:ext>
          </a:extLst>
        </xdr:cNvPr>
        <xdr:cNvSpPr txBox="1"/>
      </xdr:nvSpPr>
      <xdr:spPr>
        <a:xfrm>
          <a:off x="7215914" y="8845903"/>
          <a:ext cx="2498186" cy="643376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%20Rosas\Documents\PGB\2025\10.-Estados%20Financieros%20Trimestrales\4.%20Cuarto%20Informe%20Financiero%20Trimestral%20del%20Ejercicio%202025\Cuenta%20P&#250;blica%2025\13-02-26%20FINAL\F10%20PGB%20CP2025\F1%20PGB%20CP2025.xlsx" TargetMode="External"/><Relationship Id="rId1" Type="http://schemas.openxmlformats.org/officeDocument/2006/relationships/externalLinkPath" Target="/Users/Miguel%20Rosas/Documents/PGB/2025/10.-Estados%20Financieros%20Trimestrales/4.%20Cuarto%20Informe%20Financiero%20Trimestral%20del%20Ejercicio%202025/Cuenta%20P&#250;blica%2025/13-02-26%20FINAL/F10%20PGB%20CP2025/F1%20PGB%20CP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"/>
      <sheetName val="Conciliacion_Ig"/>
      <sheetName val="Conciliacion_Eg"/>
      <sheetName val="Memoria"/>
      <sheetName val="EAI"/>
      <sheetName val="EAI-C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RBM"/>
      <sheetName val="RBI"/>
      <sheetName val="CBP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1E027-0285-4BAA-8778-C9E539986689}">
  <sheetPr>
    <tabColor rgb="FF0070C0"/>
    <pageSetUpPr fitToPage="1"/>
  </sheetPr>
  <dimension ref="A1:D45"/>
  <sheetViews>
    <sheetView tabSelected="1" zoomScaleNormal="100" zoomScaleSheetLayoutView="100" workbookViewId="0">
      <pane ySplit="5" topLeftCell="A47" activePane="bottomLeft" state="frozen"/>
      <selection activeCell="A3" sqref="A3:F3"/>
      <selection pane="bottomLeft" activeCell="E12" sqref="E12"/>
    </sheetView>
  </sheetViews>
  <sheetFormatPr baseColWidth="10" defaultColWidth="13.5703125" defaultRowHeight="11.25" x14ac:dyDescent="0.2"/>
  <cols>
    <col min="1" max="1" width="15.28515625" style="5" customWidth="1"/>
    <col min="2" max="2" width="77.42578125" style="5" bestFit="1" customWidth="1"/>
    <col min="3" max="3" width="12.140625" style="5" customWidth="1"/>
    <col min="4" max="16384" width="13.5703125" style="5"/>
  </cols>
  <sheetData>
    <row r="1" spans="1:4" ht="14.45" customHeight="1" x14ac:dyDescent="0.2">
      <c r="A1" s="1" t="s">
        <v>561</v>
      </c>
      <c r="B1" s="2"/>
      <c r="C1" s="3" t="s">
        <v>0</v>
      </c>
      <c r="D1" s="4">
        <v>2025</v>
      </c>
    </row>
    <row r="2" spans="1:4" ht="14.45" customHeight="1" x14ac:dyDescent="0.2">
      <c r="A2" s="6" t="s">
        <v>1</v>
      </c>
      <c r="B2" s="7"/>
      <c r="C2" s="8" t="s">
        <v>2</v>
      </c>
      <c r="D2" s="9" t="s">
        <v>562</v>
      </c>
    </row>
    <row r="3" spans="1:4" ht="14.45" customHeight="1" x14ac:dyDescent="0.2">
      <c r="A3" s="6" t="s">
        <v>563</v>
      </c>
      <c r="B3" s="7"/>
      <c r="C3" s="8" t="s">
        <v>3</v>
      </c>
      <c r="D3" s="9" t="s">
        <v>564</v>
      </c>
    </row>
    <row r="4" spans="1:4" ht="16.350000000000001" customHeight="1" x14ac:dyDescent="0.2">
      <c r="A4" s="10" t="s">
        <v>4</v>
      </c>
      <c r="B4" s="11"/>
      <c r="C4" s="12"/>
      <c r="D4" s="13"/>
    </row>
    <row r="5" spans="1:4" ht="15" customHeight="1" x14ac:dyDescent="0.2">
      <c r="A5" s="14" t="s">
        <v>5</v>
      </c>
      <c r="B5" s="15" t="s">
        <v>6</v>
      </c>
      <c r="C5" s="16"/>
      <c r="D5" s="16"/>
    </row>
    <row r="6" spans="1:4" x14ac:dyDescent="0.2">
      <c r="A6" s="17"/>
      <c r="B6" s="18"/>
      <c r="C6" s="16"/>
      <c r="D6" s="16"/>
    </row>
    <row r="7" spans="1:4" x14ac:dyDescent="0.2">
      <c r="A7" s="19"/>
      <c r="B7" s="20" t="s">
        <v>7</v>
      </c>
      <c r="C7" s="16"/>
      <c r="D7" s="16"/>
    </row>
    <row r="8" spans="1:4" x14ac:dyDescent="0.2">
      <c r="A8" s="19"/>
      <c r="B8" s="20"/>
      <c r="C8" s="16"/>
      <c r="D8" s="16"/>
    </row>
    <row r="9" spans="1:4" x14ac:dyDescent="0.2">
      <c r="A9" s="19"/>
      <c r="B9" s="21" t="s">
        <v>8</v>
      </c>
      <c r="C9" s="16"/>
      <c r="D9" s="16"/>
    </row>
    <row r="10" spans="1:4" x14ac:dyDescent="0.2">
      <c r="A10" s="22" t="s">
        <v>36</v>
      </c>
      <c r="B10" s="23" t="s">
        <v>64</v>
      </c>
      <c r="C10" s="16"/>
      <c r="D10" s="16"/>
    </row>
    <row r="11" spans="1:4" x14ac:dyDescent="0.2">
      <c r="A11" s="22" t="s">
        <v>38</v>
      </c>
      <c r="B11" s="23" t="s">
        <v>40</v>
      </c>
      <c r="C11" s="16"/>
      <c r="D11" s="16"/>
    </row>
    <row r="12" spans="1:4" x14ac:dyDescent="0.2">
      <c r="A12" s="22" t="s">
        <v>9</v>
      </c>
      <c r="B12" s="23" t="s">
        <v>10</v>
      </c>
      <c r="C12" s="16"/>
      <c r="D12" s="16"/>
    </row>
    <row r="13" spans="1:4" x14ac:dyDescent="0.2">
      <c r="A13" s="22" t="s">
        <v>11</v>
      </c>
      <c r="B13" s="23" t="s">
        <v>12</v>
      </c>
      <c r="C13" s="16"/>
      <c r="D13" s="16"/>
    </row>
    <row r="14" spans="1:4" x14ac:dyDescent="0.2">
      <c r="A14" s="22" t="s">
        <v>13</v>
      </c>
      <c r="B14" s="23" t="s">
        <v>14</v>
      </c>
      <c r="C14" s="16"/>
      <c r="D14" s="16"/>
    </row>
    <row r="15" spans="1:4" x14ac:dyDescent="0.2">
      <c r="A15" s="22" t="s">
        <v>15</v>
      </c>
      <c r="B15" s="23" t="s">
        <v>16</v>
      </c>
      <c r="C15" s="16"/>
      <c r="D15" s="16"/>
    </row>
    <row r="16" spans="1:4" x14ac:dyDescent="0.2">
      <c r="A16" s="22" t="s">
        <v>17</v>
      </c>
      <c r="B16" s="23" t="s">
        <v>18</v>
      </c>
      <c r="C16" s="16"/>
      <c r="D16" s="16"/>
    </row>
    <row r="17" spans="1:4" x14ac:dyDescent="0.2">
      <c r="A17" s="22" t="s">
        <v>19</v>
      </c>
      <c r="B17" s="23" t="s">
        <v>20</v>
      </c>
      <c r="C17" s="16"/>
      <c r="D17" s="16"/>
    </row>
    <row r="18" spans="1:4" x14ac:dyDescent="0.2">
      <c r="A18" s="22" t="s">
        <v>21</v>
      </c>
      <c r="B18" s="23" t="s">
        <v>22</v>
      </c>
      <c r="C18" s="16"/>
      <c r="D18" s="16"/>
    </row>
    <row r="19" spans="1:4" x14ac:dyDescent="0.2">
      <c r="A19" s="22" t="s">
        <v>23</v>
      </c>
      <c r="B19" s="23" t="s">
        <v>24</v>
      </c>
      <c r="C19" s="16"/>
      <c r="D19" s="16"/>
    </row>
    <row r="20" spans="1:4" x14ac:dyDescent="0.2">
      <c r="A20" s="22" t="s">
        <v>25</v>
      </c>
      <c r="B20" s="23" t="s">
        <v>26</v>
      </c>
      <c r="C20" s="16"/>
      <c r="D20" s="16"/>
    </row>
    <row r="21" spans="1:4" x14ac:dyDescent="0.2">
      <c r="A21" s="22" t="s">
        <v>27</v>
      </c>
      <c r="B21" s="23" t="s">
        <v>28</v>
      </c>
      <c r="C21" s="16"/>
      <c r="D21" s="16"/>
    </row>
    <row r="22" spans="1:4" x14ac:dyDescent="0.2">
      <c r="A22" s="22" t="s">
        <v>29</v>
      </c>
      <c r="B22" s="23" t="s">
        <v>30</v>
      </c>
      <c r="C22" s="16"/>
      <c r="D22" s="16"/>
    </row>
    <row r="23" spans="1:4" x14ac:dyDescent="0.2">
      <c r="A23" s="22" t="s">
        <v>31</v>
      </c>
      <c r="B23" s="23" t="s">
        <v>32</v>
      </c>
      <c r="C23" s="16"/>
      <c r="D23" s="16"/>
    </row>
    <row r="24" spans="1:4" x14ac:dyDescent="0.2">
      <c r="A24" s="22" t="s">
        <v>33</v>
      </c>
      <c r="B24" s="23" t="s">
        <v>34</v>
      </c>
      <c r="C24" s="16"/>
      <c r="D24" s="16"/>
    </row>
    <row r="25" spans="1:4" x14ac:dyDescent="0.2">
      <c r="A25" s="22" t="s">
        <v>35</v>
      </c>
      <c r="B25" s="23" t="s">
        <v>565</v>
      </c>
      <c r="C25" s="16"/>
      <c r="D25" s="16"/>
    </row>
    <row r="26" spans="1:4" x14ac:dyDescent="0.2">
      <c r="A26" s="22" t="s">
        <v>566</v>
      </c>
      <c r="B26" s="23" t="s">
        <v>567</v>
      </c>
      <c r="C26" s="16"/>
      <c r="D26" s="16"/>
    </row>
    <row r="27" spans="1:4" x14ac:dyDescent="0.2">
      <c r="A27" s="22" t="s">
        <v>568</v>
      </c>
      <c r="B27" s="23" t="s">
        <v>569</v>
      </c>
      <c r="C27" s="16"/>
      <c r="D27" s="16"/>
    </row>
    <row r="28" spans="1:4" x14ac:dyDescent="0.2">
      <c r="A28" s="22" t="s">
        <v>41</v>
      </c>
      <c r="B28" s="23" t="s">
        <v>42</v>
      </c>
      <c r="C28" s="16"/>
      <c r="D28" s="16"/>
    </row>
    <row r="29" spans="1:4" x14ac:dyDescent="0.2">
      <c r="A29" s="22" t="s">
        <v>43</v>
      </c>
      <c r="B29" s="23" t="s">
        <v>44</v>
      </c>
      <c r="C29" s="16"/>
      <c r="D29" s="16"/>
    </row>
    <row r="30" spans="1:4" x14ac:dyDescent="0.2">
      <c r="A30" s="22" t="s">
        <v>45</v>
      </c>
      <c r="B30" s="23" t="s">
        <v>570</v>
      </c>
      <c r="C30" s="16"/>
      <c r="D30" s="16"/>
    </row>
    <row r="31" spans="1:4" x14ac:dyDescent="0.2">
      <c r="A31" s="22" t="s">
        <v>46</v>
      </c>
      <c r="B31" s="23" t="s">
        <v>571</v>
      </c>
      <c r="C31" s="16"/>
      <c r="D31" s="16"/>
    </row>
    <row r="32" spans="1:4" x14ac:dyDescent="0.2">
      <c r="A32" s="22" t="s">
        <v>47</v>
      </c>
      <c r="B32" s="23" t="s">
        <v>572</v>
      </c>
      <c r="C32" s="16"/>
      <c r="D32" s="16"/>
    </row>
    <row r="33" spans="1:4" x14ac:dyDescent="0.2">
      <c r="A33" s="19"/>
      <c r="B33" s="24"/>
      <c r="C33" s="16"/>
      <c r="D33" s="16"/>
    </row>
    <row r="34" spans="1:4" x14ac:dyDescent="0.2">
      <c r="A34" s="19"/>
      <c r="B34" s="21"/>
      <c r="C34" s="16"/>
      <c r="D34" s="16"/>
    </row>
    <row r="35" spans="1:4" x14ac:dyDescent="0.2">
      <c r="A35" s="22" t="s">
        <v>48</v>
      </c>
      <c r="B35" s="23" t="s">
        <v>49</v>
      </c>
      <c r="C35" s="16"/>
      <c r="D35" s="16"/>
    </row>
    <row r="36" spans="1:4" x14ac:dyDescent="0.2">
      <c r="A36" s="22" t="s">
        <v>50</v>
      </c>
      <c r="B36" s="23" t="s">
        <v>51</v>
      </c>
      <c r="C36" s="16"/>
      <c r="D36" s="16"/>
    </row>
    <row r="37" spans="1:4" x14ac:dyDescent="0.2">
      <c r="A37" s="19"/>
      <c r="B37" s="24"/>
      <c r="C37" s="16"/>
      <c r="D37" s="16"/>
    </row>
    <row r="38" spans="1:4" x14ac:dyDescent="0.2">
      <c r="A38" s="19"/>
      <c r="B38" s="20" t="s">
        <v>52</v>
      </c>
      <c r="C38" s="16"/>
      <c r="D38" s="16"/>
    </row>
    <row r="39" spans="1:4" x14ac:dyDescent="0.2">
      <c r="A39" s="19" t="s">
        <v>53</v>
      </c>
      <c r="B39" s="23" t="s">
        <v>54</v>
      </c>
      <c r="C39" s="16"/>
      <c r="D39" s="16"/>
    </row>
    <row r="40" spans="1:4" x14ac:dyDescent="0.2">
      <c r="A40" s="19"/>
      <c r="B40" s="25" t="s">
        <v>55</v>
      </c>
      <c r="C40" s="16"/>
      <c r="D40" s="16"/>
    </row>
    <row r="41" spans="1:4" x14ac:dyDescent="0.2">
      <c r="A41" s="19"/>
      <c r="B41" s="25" t="s">
        <v>573</v>
      </c>
      <c r="C41" s="16"/>
      <c r="D41" s="16"/>
    </row>
    <row r="42" spans="1:4" x14ac:dyDescent="0.2">
      <c r="A42" s="19"/>
      <c r="B42" s="25" t="s">
        <v>574</v>
      </c>
      <c r="C42" s="16"/>
      <c r="D42" s="16"/>
    </row>
    <row r="43" spans="1:4" ht="12" thickBot="1" x14ac:dyDescent="0.25">
      <c r="A43" s="26"/>
      <c r="B43" s="27"/>
      <c r="C43" s="16"/>
      <c r="D43" s="16"/>
    </row>
    <row r="44" spans="1:4" x14ac:dyDescent="0.2">
      <c r="A44" s="16"/>
      <c r="B44" s="16"/>
      <c r="C44" s="16"/>
      <c r="D44" s="16"/>
    </row>
    <row r="45" spans="1:4" x14ac:dyDescent="0.2">
      <c r="A45" s="16" t="s">
        <v>575</v>
      </c>
      <c r="B45" s="16"/>
      <c r="C45" s="16"/>
      <c r="D45" s="16"/>
    </row>
  </sheetData>
  <sheetProtection formatCells="0" formatColumns="0" formatRows="0" autoFilter="0" pivotTables="0"/>
  <mergeCells count="4">
    <mergeCell ref="A1:B1"/>
    <mergeCell ref="A2:B2"/>
    <mergeCell ref="A3:B3"/>
    <mergeCell ref="A4:B4"/>
  </mergeCells>
  <hyperlinks>
    <hyperlink ref="A28:B28" location="'Notas VHP'!A7" display="VHP-01" xr:uid="{6705BF47-E1E1-4C54-B253-223102AD5382}"/>
    <hyperlink ref="A29:B29" location="VHP!A12" display="VHP-02" xr:uid="{7FFC4B4E-DD33-4D62-A259-FE291EE254BC}"/>
    <hyperlink ref="A30:B30" location="EFE!A6" display="EFE-01" xr:uid="{21F7E6BB-441C-4ADF-AFF9-69739863238F}"/>
    <hyperlink ref="A31:B31" location="EFE!A18" display="EFE-02" xr:uid="{9197D7FB-7189-49E2-8DA5-F97409965A89}"/>
    <hyperlink ref="A32:B32" location="EFE!A44" display="EFE-03" xr:uid="{D273EF14-C649-4044-BC16-F1DCF4603F54}"/>
    <hyperlink ref="A35:B35" location="Conciliacion_Ig!B6" display="Conciliacion_Ig" xr:uid="{E62212FE-7F98-4BD1-9FDE-2451AED12D97}"/>
    <hyperlink ref="A36:B36" location="Conciliacion_Eg!B5" display="Conciliacion_Eg" xr:uid="{7C227E5B-1188-4231-8C11-399D18C775E4}"/>
    <hyperlink ref="B39" location="Memoria!A8" display="CONTABLES" xr:uid="{E9383486-7FC9-4495-B34F-4D7F72E4D4F6}"/>
    <hyperlink ref="B40" location="Memoria!A37" display="PRESUPUESTARIAS" xr:uid="{CC409734-0697-4F25-8026-79643D3D1439}"/>
    <hyperlink ref="A10" location="'Notas ACT'!A7" display="ACT-01" xr:uid="{B4454102-C042-4CA7-ABD3-E4313A5692DA}"/>
    <hyperlink ref="A11" location="'Notas ACT'!A92" display="ACT-02" xr:uid="{2421E01E-CBD3-4776-B424-C228C9B18D65}"/>
    <hyperlink ref="A12" location="'Notas ESF'!A7" display="ESF-01" xr:uid="{80BE9311-31F2-4131-A51A-7CD041A7F2D0}"/>
    <hyperlink ref="A13" location="'Notas ESF'!A13" display="ESF-02" xr:uid="{45917D29-09B6-4AE9-84BC-FB1082923B23}"/>
    <hyperlink ref="A14" location="'Notas ESF'!A18" display="ESF-03" xr:uid="{33E24DE2-7C05-459E-92E8-B78400EF4054}"/>
    <hyperlink ref="A15" location="'Notas ESF'!A30" display="ESF-04" xr:uid="{AB99BD60-ECD0-4C60-99E6-C84822EB32FE}"/>
    <hyperlink ref="A16" location="'Notas ESF'!A39" display="ESF-05" xr:uid="{5FAF8C5B-3EF6-41D7-9413-62B33D4E6BC4}"/>
    <hyperlink ref="A17" location="'Notas ESF'!A44" display="ESF-06" xr:uid="{5EAA9A6C-F21B-42FD-90A4-55B326246B78}"/>
    <hyperlink ref="A18" location="'Notas ESF'!A48" display="ESF-07" xr:uid="{1A67194D-37F3-4E21-A287-3370842A3B87}"/>
    <hyperlink ref="A19" location="'Notas ESF'!A54" display="ESF-08" xr:uid="{E50EC7B3-C1BE-4478-94D8-362D86B35643}"/>
    <hyperlink ref="A20" location="'Notas ESF'!A74" display="ESF-09" xr:uid="{E5FE8D0B-9FB3-4444-9C28-CC481D9F70C2}"/>
    <hyperlink ref="A21" location="'Notas ESF'!A90" display="ESF-10" xr:uid="{51120886-BA2F-41D9-9DB7-1BDA3CCFD4B6}"/>
    <hyperlink ref="A22" location="'Notas ESF'!A96" display="ESF-11" xr:uid="{B0171A16-B6A8-48EA-929A-13B6E1064115}"/>
    <hyperlink ref="A23" location="'Notas ESF'!A108" display="ESF-12" xr:uid="{7912D25E-AB8C-4612-91E2-021CA4F30579}"/>
    <hyperlink ref="A24" location="'Notas ESF'!A125" display="ESF-13" xr:uid="{F6CD7E7D-DD3A-41F1-898D-198AF3A2798B}"/>
    <hyperlink ref="A25" location="'Notas ESF'!A142" display="ESF-14" xr:uid="{165BB9E8-5EA9-4F28-B3D0-571F5E659202}"/>
    <hyperlink ref="B10" location="'Notas ACT'!A7" display="INGRESOS Y OTROS BENEFICIOS" xr:uid="{8D577C86-40F0-46F2-94F9-F44A57FBBF21}"/>
    <hyperlink ref="B11" location="'Notas ACT'!A92" display="GASTOS Y OTRAS PERDIDAS" xr:uid="{8C01FBB5-66B9-49F5-988A-8C9C5FB36C4D}"/>
    <hyperlink ref="B12" location="'Notas ESF'!A7" display="FONDOS CON AFECTACIÓN ESPECÍFICA E INVERSIONES FINANCIERAS" xr:uid="{E394DDF9-1ECD-46FD-8A4D-E4102DFDA11B}"/>
    <hyperlink ref="B13" location="'Notas ESF'!A13" display="CONTRIBUCIONES POR RECUPERAR" xr:uid="{4471C65C-5558-40DE-A50C-27B611CEB573}"/>
    <hyperlink ref="B14" location="'Notas ESF'!A18" display="CONTRIBUCIONES POR RECUPERAR CORTO PLAZO" xr:uid="{58DC00E1-CB0E-4F46-AD2E-A79E09566A49}"/>
    <hyperlink ref="B15" location="'Notas ESF'!A30" display="BIENES DISPONIBLES PARA SU TRANSFORMACIÓN ESTIMACIONES Y DETERIOROS (INVENTARIOS)" xr:uid="{AABF7A83-C3F3-4788-991E-0963504D0D46}"/>
    <hyperlink ref="B16" location="'Notas ESF'!A39" display="ALMACENES" xr:uid="{0CDC407D-CE4B-47A9-97D2-26CBC02AA9C3}"/>
    <hyperlink ref="B17" location="'Notas ESF'!A44" display="FIDEICOMISOS, MANDATOS Y CONTRATOS ANÁLOGOS" xr:uid="{A60D16CD-FA9E-40A9-AC59-A8EE2DE0CA21}"/>
    <hyperlink ref="B18" location="'Notas ESF'!A48" display="PARTICIPACIONES Y APORTACIONES DE CAPITAL" xr:uid="{80E9E6FA-ECF0-4C96-84A3-6206CC2FA197}"/>
    <hyperlink ref="B19" location="'Notas ESF'!A54" display="BIENES MUEBLES E INMUEBLES" xr:uid="{A4FFD854-CDD7-4E96-89D0-BDCFB11A12D6}"/>
    <hyperlink ref="B20" location="'Notas ESF'!A74" display="INTANGIBLES Y DIFERIDOS" xr:uid="{70DEB958-163B-4267-8501-117F92F753D3}"/>
    <hyperlink ref="B21" location="'Notas ESF'!A90" display="ESTIMACIONES Y DETERIOROS" xr:uid="{17D7645C-1B13-4B84-BE6F-9A9D7EF54329}"/>
    <hyperlink ref="B22" location="'Notas ESF'!A96" display="OTROS ACTIVOS" xr:uid="{6A25BE64-1E8E-4826-8D30-19A024155DAB}"/>
    <hyperlink ref="B23" location="'Notas ESF'!A108" display="CUENTAS Y DOCUMENTOS POR PAGAR" xr:uid="{4B02827B-1649-4D65-8764-502C7D5C3991}"/>
    <hyperlink ref="B24" location="'Notas ESF'!A125" display="FONDOS Y BIENES DE TERCEROS" xr:uid="{517F707E-2FEA-47B6-86E1-FCF49C1F2AA9}"/>
    <hyperlink ref="B25" location="'Notas ESF'!A142" display="PASIVOS DIFERIDOS" xr:uid="{00E8E6CF-687A-4AFF-B4C3-A73AF53C1B25}"/>
    <hyperlink ref="B41" location="Memoria!B39" display="INGRESOS" xr:uid="{0C226F9D-6A56-4C83-A571-C9B4E9460479}"/>
    <hyperlink ref="B42" location="Memoria!B48" display="EGRESOS" xr:uid="{12E58532-D7A4-4123-B24C-A0CD6305CF2C}"/>
    <hyperlink ref="B28" location="'Notas VHP'!A7" display="PATRIMONIO CONTRIBUIDO" xr:uid="{48348084-0DC2-4A95-86EE-85B777009BCB}"/>
    <hyperlink ref="A28" location="'Notas VHP'!A7" display="VHP-01" xr:uid="{0D59B2B1-4E1B-450F-B589-B2D27C2775D2}"/>
    <hyperlink ref="B29" location="'Notas VHP'!A13" display="PATRIMONIO GENERADO" xr:uid="{E94BDE02-1566-49CB-B3B4-30126614D277}"/>
    <hyperlink ref="A29" location="'Notas VHP'!A13" display="VHP-02" xr:uid="{7CF8C5CB-0081-41BE-826A-1428BDCFDEB0}"/>
    <hyperlink ref="B30" location="'Notas EFE'!A7" display="EFECTIVO Y EQUIVALENTES" xr:uid="{8358F3FA-4161-4A86-A14F-11F1E302B112}"/>
    <hyperlink ref="A30" location="'Notas EFE'!A7" display="EFE-01" xr:uid="{220836D8-B44B-4AF5-B785-AA7328E96B57}"/>
    <hyperlink ref="B31" location="'Notas EFE'!A19" display="ADQ. DE ACT. DE INVERSIÓN EFECTIVAMENTE PAGADAS" xr:uid="{D0DA3D50-810C-46A1-AAD9-A8791C84DAA6}"/>
    <hyperlink ref="A31" location="'Notas EFE'!A19" display="EFE-02" xr:uid="{2C5CD3AB-9787-448C-A096-ECF53DC414E3}"/>
    <hyperlink ref="B32" location="'Notas EFE'!A46" display="CONCILIACION DE FLUJOS DE EFECTIVO NETOS" xr:uid="{6FD9B823-C1EB-4412-9BBF-96A429F99DD9}"/>
    <hyperlink ref="A32" location="'Notas EFE'!A46" display="EFE-03" xr:uid="{5021F94A-6047-4D61-B383-6FB481A7B71A}"/>
    <hyperlink ref="A26" location="ESF!A153" display="ESF-15" xr:uid="{2EF19947-44E7-4AE8-BFF1-97152F395DEE}"/>
    <hyperlink ref="B26" location="ESF!A153" display="PROVISIONES" xr:uid="{CB03AD60-120C-4920-930D-C1C523D03C13}"/>
    <hyperlink ref="A27" location="ESF!A165" display="ESF-16" xr:uid="{6C1B98CD-08A9-4082-BC5E-5DE83A1E993E}"/>
    <hyperlink ref="B27" location="ESF!A165" display="OTROS PASIVOS" xr:uid="{17D24672-98E0-4AAB-98F9-DD5B6C14FAE7}"/>
    <hyperlink ref="A26:B26" location="'Notas ESF'!A153" display="ESF-15" xr:uid="{61921E65-538E-4FEE-99D1-9876CD544841}"/>
    <hyperlink ref="A27:B27" location="'Notas ESF'!A165" display="ESF-16" xr:uid="{70B35A92-89D5-43D5-BBA5-2696A49F0CDC}"/>
    <hyperlink ref="A35" location="Conciliacion_Ig!B6" display="Conciliacion_Ig" xr:uid="{BF14C879-C4B9-4C7D-9DC2-711F63D99F1D}"/>
    <hyperlink ref="B35" location="Conciliacion_Ig!B6" display="CONCILIACIÓN ENTRE LOS INGRESOS PRESUPUESTARIOS Y CONTABLES" xr:uid="{BA0ADA50-1BFE-4F7A-9CC3-FC4441EA5888}"/>
    <hyperlink ref="A36" location="Conciliacion_Eg!B5" display="Conciliacion_Eg" xr:uid="{956F123C-EEFC-429E-AD93-3FE2BC19007B}"/>
    <hyperlink ref="B36" location="Conciliacion_Eg!B5" display="CONCILIACIÓN ENTRE LOS EGRESOS PRESUPUESTARIOS Y LOS GASTOS CONTABLES" xr:uid="{7D5BA615-9E0F-42FF-B937-0BAC20CFB48D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80E42-3733-437E-BA35-C73342451914}">
  <sheetPr>
    <tabColor rgb="FF0070C0"/>
  </sheetPr>
  <dimension ref="A1:G224"/>
  <sheetViews>
    <sheetView topLeftCell="A204" zoomScaleNormal="100" workbookViewId="0">
      <selection activeCell="D1" sqref="D1"/>
    </sheetView>
  </sheetViews>
  <sheetFormatPr baseColWidth="10" defaultColWidth="9.5703125" defaultRowHeight="11.25" x14ac:dyDescent="0.2"/>
  <cols>
    <col min="1" max="1" width="10.42578125" style="35" customWidth="1"/>
    <col min="2" max="2" width="87" style="35" customWidth="1"/>
    <col min="3" max="3" width="16.28515625" style="35" customWidth="1"/>
    <col min="4" max="4" width="16.42578125" style="35" customWidth="1"/>
    <col min="5" max="5" width="25.28515625" style="35" bestFit="1" customWidth="1"/>
    <col min="6" max="16384" width="9.5703125" style="35"/>
  </cols>
  <sheetData>
    <row r="1" spans="1:7" s="31" customFormat="1" ht="14.45" customHeight="1" x14ac:dyDescent="0.25">
      <c r="A1" s="28" t="s">
        <v>561</v>
      </c>
      <c r="B1" s="28"/>
      <c r="C1" s="28"/>
      <c r="D1" s="29" t="s">
        <v>0</v>
      </c>
      <c r="E1" s="30">
        <v>2025</v>
      </c>
    </row>
    <row r="2" spans="1:7" s="32" customFormat="1" ht="14.45" customHeight="1" x14ac:dyDescent="0.25">
      <c r="A2" s="28" t="s">
        <v>56</v>
      </c>
      <c r="B2" s="28"/>
      <c r="C2" s="28"/>
      <c r="D2" s="29" t="s">
        <v>2</v>
      </c>
      <c r="E2" s="30" t="s">
        <v>562</v>
      </c>
    </row>
    <row r="3" spans="1:7" s="32" customFormat="1" ht="14.45" customHeight="1" x14ac:dyDescent="0.25">
      <c r="A3" s="28" t="s">
        <v>563</v>
      </c>
      <c r="B3" s="28"/>
      <c r="C3" s="28"/>
      <c r="D3" s="29" t="s">
        <v>3</v>
      </c>
      <c r="E3" s="30" t="s">
        <v>564</v>
      </c>
    </row>
    <row r="4" spans="1:7" s="32" customFormat="1" ht="14.45" customHeight="1" x14ac:dyDescent="0.25">
      <c r="A4" s="28" t="s">
        <v>4</v>
      </c>
      <c r="B4" s="28"/>
      <c r="C4" s="28"/>
      <c r="D4" s="29"/>
      <c r="E4" s="30"/>
    </row>
    <row r="5" spans="1:7" x14ac:dyDescent="0.2">
      <c r="A5" s="33" t="s">
        <v>57</v>
      </c>
      <c r="B5" s="34"/>
      <c r="C5" s="34"/>
      <c r="D5" s="34"/>
      <c r="E5" s="34"/>
    </row>
    <row r="6" spans="1:7" x14ac:dyDescent="0.2">
      <c r="A6" s="36"/>
      <c r="B6" s="36"/>
      <c r="C6" s="36"/>
      <c r="D6" s="36"/>
      <c r="E6" s="36"/>
    </row>
    <row r="7" spans="1:7" x14ac:dyDescent="0.2">
      <c r="A7" s="37" t="s">
        <v>58</v>
      </c>
      <c r="B7" s="37"/>
      <c r="C7" s="37"/>
      <c r="D7" s="37"/>
      <c r="E7" s="37"/>
    </row>
    <row r="8" spans="1:7" x14ac:dyDescent="0.2">
      <c r="A8" s="38" t="s">
        <v>59</v>
      </c>
      <c r="B8" s="38" t="s">
        <v>60</v>
      </c>
      <c r="C8" s="38" t="s">
        <v>61</v>
      </c>
      <c r="D8" s="39" t="s">
        <v>62</v>
      </c>
      <c r="E8" s="40" t="s">
        <v>63</v>
      </c>
    </row>
    <row r="9" spans="1:7" x14ac:dyDescent="0.2">
      <c r="A9" s="41">
        <v>4000</v>
      </c>
      <c r="B9" s="42" t="s">
        <v>64</v>
      </c>
      <c r="C9" s="43">
        <f>SUM(C10+C57+C69)</f>
        <v>52350403.969999999</v>
      </c>
      <c r="D9" s="44">
        <f>IFERROR(C9/$C$9,"")</f>
        <v>1</v>
      </c>
      <c r="E9" s="45"/>
      <c r="G9" s="46"/>
    </row>
    <row r="10" spans="1:7" x14ac:dyDescent="0.2">
      <c r="A10" s="41">
        <v>4100</v>
      </c>
      <c r="B10" s="42" t="s">
        <v>37</v>
      </c>
      <c r="C10" s="43">
        <f>SUM(C11+C21+C27+C30+C36+C39+C48)</f>
        <v>14276259.640000001</v>
      </c>
      <c r="D10" s="44">
        <f>IFERROR(C10/$C$36,"")</f>
        <v>1</v>
      </c>
      <c r="E10" s="45"/>
    </row>
    <row r="11" spans="1:7" x14ac:dyDescent="0.2">
      <c r="A11" s="41">
        <v>4110</v>
      </c>
      <c r="B11" s="42" t="s">
        <v>65</v>
      </c>
      <c r="C11" s="43">
        <f>SUM(C12:C20)</f>
        <v>0</v>
      </c>
      <c r="D11" s="47"/>
      <c r="E11" s="45"/>
    </row>
    <row r="12" spans="1:7" x14ac:dyDescent="0.2">
      <c r="A12" s="48">
        <v>4111</v>
      </c>
      <c r="B12" s="49" t="s">
        <v>66</v>
      </c>
      <c r="C12" s="50">
        <v>0</v>
      </c>
      <c r="D12" s="51"/>
      <c r="E12" s="45"/>
    </row>
    <row r="13" spans="1:7" x14ac:dyDescent="0.2">
      <c r="A13" s="48">
        <v>4112</v>
      </c>
      <c r="B13" s="49" t="s">
        <v>67</v>
      </c>
      <c r="C13" s="50">
        <v>0</v>
      </c>
      <c r="D13" s="51"/>
      <c r="E13" s="45"/>
    </row>
    <row r="14" spans="1:7" x14ac:dyDescent="0.2">
      <c r="A14" s="48">
        <v>4113</v>
      </c>
      <c r="B14" s="49" t="s">
        <v>68</v>
      </c>
      <c r="C14" s="50">
        <v>0</v>
      </c>
      <c r="D14" s="51"/>
      <c r="E14" s="45"/>
    </row>
    <row r="15" spans="1:7" x14ac:dyDescent="0.2">
      <c r="A15" s="48">
        <v>4114</v>
      </c>
      <c r="B15" s="49" t="s">
        <v>69</v>
      </c>
      <c r="C15" s="50">
        <v>0</v>
      </c>
      <c r="D15" s="51"/>
      <c r="E15" s="45"/>
    </row>
    <row r="16" spans="1:7" x14ac:dyDescent="0.2">
      <c r="A16" s="48">
        <v>4115</v>
      </c>
      <c r="B16" s="49" t="s">
        <v>70</v>
      </c>
      <c r="C16" s="50">
        <v>0</v>
      </c>
      <c r="D16" s="51"/>
      <c r="E16" s="45"/>
    </row>
    <row r="17" spans="1:5" x14ac:dyDescent="0.2">
      <c r="A17" s="48">
        <v>4116</v>
      </c>
      <c r="B17" s="49" t="s">
        <v>71</v>
      </c>
      <c r="C17" s="50">
        <v>0</v>
      </c>
      <c r="D17" s="51"/>
      <c r="E17" s="45"/>
    </row>
    <row r="18" spans="1:5" x14ac:dyDescent="0.2">
      <c r="A18" s="48">
        <v>4117</v>
      </c>
      <c r="B18" s="49" t="s">
        <v>72</v>
      </c>
      <c r="C18" s="50">
        <v>0</v>
      </c>
      <c r="D18" s="51"/>
      <c r="E18" s="45"/>
    </row>
    <row r="19" spans="1:5" ht="22.5" x14ac:dyDescent="0.2">
      <c r="A19" s="48">
        <v>4118</v>
      </c>
      <c r="B19" s="52" t="s">
        <v>73</v>
      </c>
      <c r="C19" s="50">
        <v>0</v>
      </c>
      <c r="D19" s="53"/>
      <c r="E19" s="45"/>
    </row>
    <row r="20" spans="1:5" x14ac:dyDescent="0.2">
      <c r="A20" s="48">
        <v>4119</v>
      </c>
      <c r="B20" s="49" t="s">
        <v>74</v>
      </c>
      <c r="C20" s="50">
        <v>0</v>
      </c>
      <c r="D20" s="51"/>
      <c r="E20" s="45"/>
    </row>
    <row r="21" spans="1:5" x14ac:dyDescent="0.2">
      <c r="A21" s="41">
        <v>4120</v>
      </c>
      <c r="B21" s="42" t="s">
        <v>75</v>
      </c>
      <c r="C21" s="43">
        <f>SUM(C22:C26)</f>
        <v>0</v>
      </c>
      <c r="D21" s="47"/>
      <c r="E21" s="45"/>
    </row>
    <row r="22" spans="1:5" x14ac:dyDescent="0.2">
      <c r="A22" s="48">
        <v>4121</v>
      </c>
      <c r="B22" s="49" t="s">
        <v>76</v>
      </c>
      <c r="C22" s="50">
        <v>0</v>
      </c>
      <c r="D22" s="51"/>
      <c r="E22" s="45"/>
    </row>
    <row r="23" spans="1:5" x14ac:dyDescent="0.2">
      <c r="A23" s="48">
        <v>4122</v>
      </c>
      <c r="B23" s="49" t="s">
        <v>77</v>
      </c>
      <c r="C23" s="50">
        <v>0</v>
      </c>
      <c r="D23" s="51"/>
      <c r="E23" s="45"/>
    </row>
    <row r="24" spans="1:5" x14ac:dyDescent="0.2">
      <c r="A24" s="48">
        <v>4123</v>
      </c>
      <c r="B24" s="49" t="s">
        <v>78</v>
      </c>
      <c r="C24" s="50">
        <v>0</v>
      </c>
      <c r="D24" s="51"/>
      <c r="E24" s="45"/>
    </row>
    <row r="25" spans="1:5" x14ac:dyDescent="0.2">
      <c r="A25" s="48">
        <v>4124</v>
      </c>
      <c r="B25" s="49" t="s">
        <v>79</v>
      </c>
      <c r="C25" s="50">
        <v>0</v>
      </c>
      <c r="D25" s="51"/>
      <c r="E25" s="45"/>
    </row>
    <row r="26" spans="1:5" x14ac:dyDescent="0.2">
      <c r="A26" s="48">
        <v>4129</v>
      </c>
      <c r="B26" s="49" t="s">
        <v>80</v>
      </c>
      <c r="C26" s="50">
        <v>0</v>
      </c>
      <c r="D26" s="51"/>
      <c r="E26" s="45"/>
    </row>
    <row r="27" spans="1:5" x14ac:dyDescent="0.2">
      <c r="A27" s="41">
        <v>4130</v>
      </c>
      <c r="B27" s="42" t="s">
        <v>81</v>
      </c>
      <c r="C27" s="43">
        <f>SUM(C28:C29)</f>
        <v>0</v>
      </c>
      <c r="D27" s="47"/>
      <c r="E27" s="45"/>
    </row>
    <row r="28" spans="1:5" x14ac:dyDescent="0.2">
      <c r="A28" s="48">
        <v>4131</v>
      </c>
      <c r="B28" s="49" t="s">
        <v>82</v>
      </c>
      <c r="C28" s="50">
        <v>0</v>
      </c>
      <c r="D28" s="51"/>
      <c r="E28" s="45"/>
    </row>
    <row r="29" spans="1:5" ht="22.5" x14ac:dyDescent="0.2">
      <c r="A29" s="48">
        <v>4132</v>
      </c>
      <c r="B29" s="52" t="s">
        <v>83</v>
      </c>
      <c r="C29" s="50">
        <v>0</v>
      </c>
      <c r="D29" s="53"/>
      <c r="E29" s="45"/>
    </row>
    <row r="30" spans="1:5" x14ac:dyDescent="0.2">
      <c r="A30" s="41">
        <v>4140</v>
      </c>
      <c r="B30" s="42" t="s">
        <v>84</v>
      </c>
      <c r="C30" s="43">
        <f>SUM(C31:C35)</f>
        <v>0</v>
      </c>
      <c r="D30" s="47"/>
      <c r="E30" s="45"/>
    </row>
    <row r="31" spans="1:5" x14ac:dyDescent="0.2">
      <c r="A31" s="48">
        <v>4141</v>
      </c>
      <c r="B31" s="49" t="s">
        <v>85</v>
      </c>
      <c r="C31" s="50">
        <v>0</v>
      </c>
      <c r="D31" s="51"/>
      <c r="E31" s="45"/>
    </row>
    <row r="32" spans="1:5" x14ac:dyDescent="0.2">
      <c r="A32" s="48">
        <v>4143</v>
      </c>
      <c r="B32" s="49" t="s">
        <v>86</v>
      </c>
      <c r="C32" s="50">
        <v>0</v>
      </c>
      <c r="D32" s="51"/>
      <c r="E32" s="45"/>
    </row>
    <row r="33" spans="1:5" x14ac:dyDescent="0.2">
      <c r="A33" s="48">
        <v>4144</v>
      </c>
      <c r="B33" s="49" t="s">
        <v>87</v>
      </c>
      <c r="C33" s="50">
        <v>0</v>
      </c>
      <c r="D33" s="51"/>
      <c r="E33" s="45"/>
    </row>
    <row r="34" spans="1:5" ht="22.5" x14ac:dyDescent="0.2">
      <c r="A34" s="48">
        <v>4145</v>
      </c>
      <c r="B34" s="52" t="s">
        <v>88</v>
      </c>
      <c r="C34" s="50">
        <v>0</v>
      </c>
      <c r="D34" s="53"/>
      <c r="E34" s="45"/>
    </row>
    <row r="35" spans="1:5" x14ac:dyDescent="0.2">
      <c r="A35" s="48">
        <v>4149</v>
      </c>
      <c r="B35" s="49" t="s">
        <v>89</v>
      </c>
      <c r="C35" s="50">
        <v>0</v>
      </c>
      <c r="D35" s="51"/>
      <c r="E35" s="45"/>
    </row>
    <row r="36" spans="1:5" x14ac:dyDescent="0.2">
      <c r="A36" s="41">
        <v>4150</v>
      </c>
      <c r="B36" s="42" t="s">
        <v>90</v>
      </c>
      <c r="C36" s="43">
        <f>SUM(C37:C38)</f>
        <v>14276259.640000001</v>
      </c>
      <c r="D36" s="44">
        <f t="shared" ref="D36:D37" si="0">IFERROR(C36/$C$36,"")</f>
        <v>1</v>
      </c>
      <c r="E36" s="45"/>
    </row>
    <row r="37" spans="1:5" x14ac:dyDescent="0.2">
      <c r="A37" s="48">
        <v>4151</v>
      </c>
      <c r="B37" s="49" t="s">
        <v>90</v>
      </c>
      <c r="C37" s="54">
        <v>14276259.640000001</v>
      </c>
      <c r="D37" s="44">
        <f t="shared" si="0"/>
        <v>1</v>
      </c>
      <c r="E37" s="45"/>
    </row>
    <row r="38" spans="1:5" ht="22.5" x14ac:dyDescent="0.2">
      <c r="A38" s="48">
        <v>4154</v>
      </c>
      <c r="B38" s="52" t="s">
        <v>91</v>
      </c>
      <c r="C38" s="50">
        <v>0</v>
      </c>
      <c r="D38" s="53"/>
      <c r="E38" s="45"/>
    </row>
    <row r="39" spans="1:5" x14ac:dyDescent="0.2">
      <c r="A39" s="41">
        <v>4160</v>
      </c>
      <c r="B39" s="42" t="s">
        <v>92</v>
      </c>
      <c r="C39" s="43">
        <f>SUM(C40:C47)</f>
        <v>0</v>
      </c>
      <c r="D39" s="47"/>
      <c r="E39" s="45"/>
    </row>
    <row r="40" spans="1:5" x14ac:dyDescent="0.2">
      <c r="A40" s="48">
        <v>4161</v>
      </c>
      <c r="B40" s="49" t="s">
        <v>93</v>
      </c>
      <c r="C40" s="50">
        <v>0</v>
      </c>
      <c r="D40" s="51"/>
      <c r="E40" s="45"/>
    </row>
    <row r="41" spans="1:5" x14ac:dyDescent="0.2">
      <c r="A41" s="48">
        <v>4162</v>
      </c>
      <c r="B41" s="49" t="s">
        <v>94</v>
      </c>
      <c r="C41" s="50">
        <v>0</v>
      </c>
      <c r="D41" s="51"/>
      <c r="E41" s="45"/>
    </row>
    <row r="42" spans="1:5" x14ac:dyDescent="0.2">
      <c r="A42" s="48">
        <v>4163</v>
      </c>
      <c r="B42" s="49" t="s">
        <v>95</v>
      </c>
      <c r="C42" s="50">
        <v>0</v>
      </c>
      <c r="D42" s="51"/>
      <c r="E42" s="45"/>
    </row>
    <row r="43" spans="1:5" x14ac:dyDescent="0.2">
      <c r="A43" s="48">
        <v>4164</v>
      </c>
      <c r="B43" s="49" t="s">
        <v>96</v>
      </c>
      <c r="C43" s="50">
        <v>0</v>
      </c>
      <c r="D43" s="51"/>
      <c r="E43" s="45"/>
    </row>
    <row r="44" spans="1:5" x14ac:dyDescent="0.2">
      <c r="A44" s="48">
        <v>4165</v>
      </c>
      <c r="B44" s="49" t="s">
        <v>97</v>
      </c>
      <c r="C44" s="50">
        <v>0</v>
      </c>
      <c r="D44" s="51"/>
      <c r="E44" s="45"/>
    </row>
    <row r="45" spans="1:5" ht="22.5" x14ac:dyDescent="0.2">
      <c r="A45" s="48">
        <v>4166</v>
      </c>
      <c r="B45" s="52" t="s">
        <v>98</v>
      </c>
      <c r="C45" s="50">
        <v>0</v>
      </c>
      <c r="D45" s="53"/>
      <c r="E45" s="45"/>
    </row>
    <row r="46" spans="1:5" x14ac:dyDescent="0.2">
      <c r="A46" s="48">
        <v>4168</v>
      </c>
      <c r="B46" s="49" t="s">
        <v>99</v>
      </c>
      <c r="C46" s="50">
        <v>0</v>
      </c>
      <c r="D46" s="51"/>
      <c r="E46" s="45"/>
    </row>
    <row r="47" spans="1:5" x14ac:dyDescent="0.2">
      <c r="A47" s="48">
        <v>4169</v>
      </c>
      <c r="B47" s="49" t="s">
        <v>100</v>
      </c>
      <c r="C47" s="50">
        <v>0</v>
      </c>
      <c r="D47" s="51"/>
      <c r="E47" s="45"/>
    </row>
    <row r="48" spans="1:5" x14ac:dyDescent="0.2">
      <c r="A48" s="41">
        <v>4170</v>
      </c>
      <c r="B48" s="42" t="s">
        <v>101</v>
      </c>
      <c r="C48" s="43">
        <f>SUM(C49:C56)</f>
        <v>0</v>
      </c>
      <c r="D48" s="47"/>
      <c r="E48" s="45"/>
    </row>
    <row r="49" spans="1:5" x14ac:dyDescent="0.2">
      <c r="A49" s="48">
        <v>4171</v>
      </c>
      <c r="B49" s="49" t="s">
        <v>102</v>
      </c>
      <c r="C49" s="50">
        <v>0</v>
      </c>
      <c r="D49" s="51"/>
      <c r="E49" s="45"/>
    </row>
    <row r="50" spans="1:5" x14ac:dyDescent="0.2">
      <c r="A50" s="48">
        <v>4172</v>
      </c>
      <c r="B50" s="49" t="s">
        <v>103</v>
      </c>
      <c r="C50" s="50">
        <v>0</v>
      </c>
      <c r="D50" s="51"/>
      <c r="E50" s="45"/>
    </row>
    <row r="51" spans="1:5" ht="22.5" x14ac:dyDescent="0.2">
      <c r="A51" s="48">
        <v>4173</v>
      </c>
      <c r="B51" s="52" t="s">
        <v>104</v>
      </c>
      <c r="C51" s="50">
        <v>0</v>
      </c>
      <c r="D51" s="53"/>
      <c r="E51" s="45"/>
    </row>
    <row r="52" spans="1:5" ht="22.5" x14ac:dyDescent="0.2">
      <c r="A52" s="48">
        <v>4174</v>
      </c>
      <c r="B52" s="52" t="s">
        <v>105</v>
      </c>
      <c r="C52" s="50">
        <v>0</v>
      </c>
      <c r="D52" s="53"/>
      <c r="E52" s="45"/>
    </row>
    <row r="53" spans="1:5" ht="22.5" x14ac:dyDescent="0.2">
      <c r="A53" s="48">
        <v>4175</v>
      </c>
      <c r="B53" s="52" t="s">
        <v>106</v>
      </c>
      <c r="C53" s="50">
        <v>0</v>
      </c>
      <c r="D53" s="53"/>
      <c r="E53" s="45"/>
    </row>
    <row r="54" spans="1:5" ht="22.5" x14ac:dyDescent="0.2">
      <c r="A54" s="48">
        <v>4176</v>
      </c>
      <c r="B54" s="52" t="s">
        <v>107</v>
      </c>
      <c r="C54" s="50">
        <v>0</v>
      </c>
      <c r="D54" s="53"/>
      <c r="E54" s="45"/>
    </row>
    <row r="55" spans="1:5" ht="22.5" x14ac:dyDescent="0.2">
      <c r="A55" s="48">
        <v>4177</v>
      </c>
      <c r="B55" s="52" t="s">
        <v>108</v>
      </c>
      <c r="C55" s="50">
        <v>0</v>
      </c>
      <c r="D55" s="53"/>
      <c r="E55" s="45"/>
    </row>
    <row r="56" spans="1:5" ht="22.5" x14ac:dyDescent="0.2">
      <c r="A56" s="48">
        <v>4178</v>
      </c>
      <c r="B56" s="52" t="s">
        <v>109</v>
      </c>
      <c r="C56" s="50">
        <v>0</v>
      </c>
      <c r="D56" s="53"/>
      <c r="E56" s="45"/>
    </row>
    <row r="57" spans="1:5" ht="33.75" x14ac:dyDescent="0.2">
      <c r="A57" s="41">
        <v>4200</v>
      </c>
      <c r="B57" s="55" t="s">
        <v>110</v>
      </c>
      <c r="C57" s="43">
        <f>+C58+C64</f>
        <v>36568706.479999997</v>
      </c>
      <c r="D57" s="44">
        <f t="shared" ref="D57:D59" si="1">IFERROR(C57/$C$58,"")</f>
        <v>1</v>
      </c>
      <c r="E57" s="45"/>
    </row>
    <row r="58" spans="1:5" ht="22.5" x14ac:dyDescent="0.2">
      <c r="A58" s="41">
        <v>4210</v>
      </c>
      <c r="B58" s="55" t="s">
        <v>111</v>
      </c>
      <c r="C58" s="43">
        <f>SUM(C59:C63)</f>
        <v>36568706.479999997</v>
      </c>
      <c r="D58" s="44">
        <f t="shared" si="1"/>
        <v>1</v>
      </c>
      <c r="E58" s="45"/>
    </row>
    <row r="59" spans="1:5" x14ac:dyDescent="0.2">
      <c r="A59" s="48">
        <v>4211</v>
      </c>
      <c r="B59" s="49" t="s">
        <v>112</v>
      </c>
      <c r="C59" s="50">
        <v>36568706.479999997</v>
      </c>
      <c r="D59" s="44">
        <f t="shared" si="1"/>
        <v>1</v>
      </c>
      <c r="E59" s="45"/>
    </row>
    <row r="60" spans="1:5" x14ac:dyDescent="0.2">
      <c r="A60" s="48">
        <v>4212</v>
      </c>
      <c r="B60" s="49" t="s">
        <v>113</v>
      </c>
      <c r="C60" s="50">
        <v>0</v>
      </c>
      <c r="D60" s="51"/>
      <c r="E60" s="45"/>
    </row>
    <row r="61" spans="1:5" x14ac:dyDescent="0.2">
      <c r="A61" s="48">
        <v>4213</v>
      </c>
      <c r="B61" s="49" t="s">
        <v>114</v>
      </c>
      <c r="C61" s="50">
        <v>0</v>
      </c>
      <c r="D61" s="51"/>
      <c r="E61" s="45"/>
    </row>
    <row r="62" spans="1:5" x14ac:dyDescent="0.2">
      <c r="A62" s="48">
        <v>4214</v>
      </c>
      <c r="B62" s="49" t="s">
        <v>115</v>
      </c>
      <c r="C62" s="50">
        <v>0</v>
      </c>
      <c r="D62" s="51"/>
      <c r="E62" s="45"/>
    </row>
    <row r="63" spans="1:5" x14ac:dyDescent="0.2">
      <c r="A63" s="48">
        <v>4215</v>
      </c>
      <c r="B63" s="49" t="s">
        <v>116</v>
      </c>
      <c r="C63" s="50">
        <v>0</v>
      </c>
      <c r="D63" s="51"/>
      <c r="E63" s="45"/>
    </row>
    <row r="64" spans="1:5" x14ac:dyDescent="0.2">
      <c r="A64" s="41">
        <v>4220</v>
      </c>
      <c r="B64" s="42" t="s">
        <v>117</v>
      </c>
      <c r="C64" s="43">
        <f>SUM(C65:C68)</f>
        <v>0</v>
      </c>
      <c r="D64" s="47"/>
      <c r="E64" s="45"/>
    </row>
    <row r="65" spans="1:5" x14ac:dyDescent="0.2">
      <c r="A65" s="48">
        <v>4221</v>
      </c>
      <c r="B65" s="49" t="s">
        <v>118</v>
      </c>
      <c r="C65" s="50">
        <v>0</v>
      </c>
      <c r="D65" s="51"/>
      <c r="E65" s="45"/>
    </row>
    <row r="66" spans="1:5" x14ac:dyDescent="0.2">
      <c r="A66" s="48">
        <v>4223</v>
      </c>
      <c r="B66" s="49" t="s">
        <v>119</v>
      </c>
      <c r="C66" s="50">
        <v>0</v>
      </c>
      <c r="D66" s="51"/>
      <c r="E66" s="45"/>
    </row>
    <row r="67" spans="1:5" x14ac:dyDescent="0.2">
      <c r="A67" s="48">
        <v>4225</v>
      </c>
      <c r="B67" s="49" t="s">
        <v>120</v>
      </c>
      <c r="C67" s="50">
        <v>0</v>
      </c>
      <c r="D67" s="51"/>
      <c r="E67" s="45"/>
    </row>
    <row r="68" spans="1:5" x14ac:dyDescent="0.2">
      <c r="A68" s="48">
        <v>4227</v>
      </c>
      <c r="B68" s="49" t="s">
        <v>121</v>
      </c>
      <c r="C68" s="50">
        <v>0</v>
      </c>
      <c r="D68" s="51"/>
      <c r="E68" s="45"/>
    </row>
    <row r="69" spans="1:5" x14ac:dyDescent="0.2">
      <c r="A69" s="56">
        <v>4300</v>
      </c>
      <c r="B69" s="42" t="s">
        <v>39</v>
      </c>
      <c r="C69" s="43">
        <f>C70+C73+C79+C81+C83</f>
        <v>1505437.85</v>
      </c>
      <c r="D69" s="44">
        <f t="shared" ref="D69:D71" si="2">IFERROR(C69/$C$70,"")</f>
        <v>1</v>
      </c>
      <c r="E69" s="45"/>
    </row>
    <row r="70" spans="1:5" x14ac:dyDescent="0.2">
      <c r="A70" s="56">
        <v>4310</v>
      </c>
      <c r="B70" s="42" t="s">
        <v>122</v>
      </c>
      <c r="C70" s="43">
        <f>SUM(C71:C72)</f>
        <v>1505437.85</v>
      </c>
      <c r="D70" s="44">
        <f t="shared" si="2"/>
        <v>1</v>
      </c>
      <c r="E70" s="45"/>
    </row>
    <row r="71" spans="1:5" x14ac:dyDescent="0.2">
      <c r="A71" s="57">
        <v>4311</v>
      </c>
      <c r="B71" s="49" t="s">
        <v>123</v>
      </c>
      <c r="C71" s="50">
        <v>1505437.85</v>
      </c>
      <c r="D71" s="44">
        <f t="shared" si="2"/>
        <v>1</v>
      </c>
      <c r="E71" s="45"/>
    </row>
    <row r="72" spans="1:5" x14ac:dyDescent="0.2">
      <c r="A72" s="57">
        <v>4319</v>
      </c>
      <c r="B72" s="49" t="s">
        <v>124</v>
      </c>
      <c r="C72" s="50">
        <v>0</v>
      </c>
      <c r="D72" s="51"/>
      <c r="E72" s="45"/>
    </row>
    <row r="73" spans="1:5" x14ac:dyDescent="0.2">
      <c r="A73" s="56">
        <v>4320</v>
      </c>
      <c r="B73" s="42" t="s">
        <v>125</v>
      </c>
      <c r="C73" s="43">
        <f>SUM(C74:C78)</f>
        <v>0</v>
      </c>
      <c r="D73" s="47"/>
      <c r="E73" s="45"/>
    </row>
    <row r="74" spans="1:5" x14ac:dyDescent="0.2">
      <c r="A74" s="57">
        <v>4321</v>
      </c>
      <c r="B74" s="49" t="s">
        <v>126</v>
      </c>
      <c r="C74" s="50">
        <v>0</v>
      </c>
      <c r="D74" s="51"/>
      <c r="E74" s="45"/>
    </row>
    <row r="75" spans="1:5" x14ac:dyDescent="0.2">
      <c r="A75" s="57">
        <v>4322</v>
      </c>
      <c r="B75" s="49" t="s">
        <v>127</v>
      </c>
      <c r="C75" s="50">
        <v>0</v>
      </c>
      <c r="D75" s="51"/>
      <c r="E75" s="45"/>
    </row>
    <row r="76" spans="1:5" x14ac:dyDescent="0.2">
      <c r="A76" s="57">
        <v>4323</v>
      </c>
      <c r="B76" s="49" t="s">
        <v>128</v>
      </c>
      <c r="C76" s="50">
        <v>0</v>
      </c>
      <c r="D76" s="51"/>
      <c r="E76" s="45"/>
    </row>
    <row r="77" spans="1:5" x14ac:dyDescent="0.2">
      <c r="A77" s="57">
        <v>4324</v>
      </c>
      <c r="B77" s="49" t="s">
        <v>129</v>
      </c>
      <c r="C77" s="50">
        <v>0</v>
      </c>
      <c r="D77" s="51"/>
      <c r="E77" s="45"/>
    </row>
    <row r="78" spans="1:5" x14ac:dyDescent="0.2">
      <c r="A78" s="57">
        <v>4325</v>
      </c>
      <c r="B78" s="49" t="s">
        <v>130</v>
      </c>
      <c r="C78" s="50">
        <v>0</v>
      </c>
      <c r="D78" s="51"/>
      <c r="E78" s="45"/>
    </row>
    <row r="79" spans="1:5" x14ac:dyDescent="0.2">
      <c r="A79" s="56">
        <v>4330</v>
      </c>
      <c r="B79" s="42" t="s">
        <v>131</v>
      </c>
      <c r="C79" s="43">
        <f>SUM(C80)</f>
        <v>0</v>
      </c>
      <c r="D79" s="47"/>
      <c r="E79" s="45"/>
    </row>
    <row r="80" spans="1:5" x14ac:dyDescent="0.2">
      <c r="A80" s="57">
        <v>4331</v>
      </c>
      <c r="B80" s="49" t="s">
        <v>131</v>
      </c>
      <c r="C80" s="50">
        <v>0</v>
      </c>
      <c r="D80" s="51"/>
      <c r="E80" s="45"/>
    </row>
    <row r="81" spans="1:5" x14ac:dyDescent="0.2">
      <c r="A81" s="56">
        <v>4340</v>
      </c>
      <c r="B81" s="42" t="s">
        <v>132</v>
      </c>
      <c r="C81" s="43">
        <f>SUM(C82)</f>
        <v>0</v>
      </c>
      <c r="D81" s="47"/>
      <c r="E81" s="45"/>
    </row>
    <row r="82" spans="1:5" x14ac:dyDescent="0.2">
      <c r="A82" s="57">
        <v>4341</v>
      </c>
      <c r="B82" s="49" t="s">
        <v>132</v>
      </c>
      <c r="C82" s="50">
        <v>0</v>
      </c>
      <c r="D82" s="51"/>
      <c r="E82" s="45"/>
    </row>
    <row r="83" spans="1:5" x14ac:dyDescent="0.2">
      <c r="A83" s="56">
        <v>4390</v>
      </c>
      <c r="B83" s="42" t="s">
        <v>133</v>
      </c>
      <c r="C83" s="43">
        <f>SUM(C84:C90)</f>
        <v>0</v>
      </c>
      <c r="D83" s="47"/>
      <c r="E83" s="45"/>
    </row>
    <row r="84" spans="1:5" x14ac:dyDescent="0.2">
      <c r="A84" s="57">
        <v>4392</v>
      </c>
      <c r="B84" s="49" t="s">
        <v>134</v>
      </c>
      <c r="C84" s="50">
        <v>0</v>
      </c>
      <c r="D84" s="51"/>
      <c r="E84" s="45"/>
    </row>
    <row r="85" spans="1:5" x14ac:dyDescent="0.2">
      <c r="A85" s="57">
        <v>4393</v>
      </c>
      <c r="B85" s="49" t="s">
        <v>135</v>
      </c>
      <c r="C85" s="50">
        <v>0</v>
      </c>
      <c r="D85" s="51"/>
      <c r="E85" s="45"/>
    </row>
    <row r="86" spans="1:5" x14ac:dyDescent="0.2">
      <c r="A86" s="57">
        <v>4394</v>
      </c>
      <c r="B86" s="49" t="s">
        <v>136</v>
      </c>
      <c r="C86" s="50">
        <v>0</v>
      </c>
      <c r="D86" s="51"/>
      <c r="E86" s="45"/>
    </row>
    <row r="87" spans="1:5" x14ac:dyDescent="0.2">
      <c r="A87" s="57">
        <v>4395</v>
      </c>
      <c r="B87" s="49" t="s">
        <v>137</v>
      </c>
      <c r="C87" s="50">
        <v>0</v>
      </c>
      <c r="D87" s="51"/>
      <c r="E87" s="45"/>
    </row>
    <row r="88" spans="1:5" x14ac:dyDescent="0.2">
      <c r="A88" s="57">
        <v>4396</v>
      </c>
      <c r="B88" s="49" t="s">
        <v>138</v>
      </c>
      <c r="C88" s="50">
        <v>0</v>
      </c>
      <c r="D88" s="51"/>
      <c r="E88" s="45"/>
    </row>
    <row r="89" spans="1:5" x14ac:dyDescent="0.2">
      <c r="A89" s="57">
        <v>4397</v>
      </c>
      <c r="B89" s="49" t="s">
        <v>139</v>
      </c>
      <c r="C89" s="50">
        <v>0</v>
      </c>
      <c r="D89" s="51"/>
      <c r="E89" s="45"/>
    </row>
    <row r="90" spans="1:5" x14ac:dyDescent="0.2">
      <c r="A90" s="57">
        <v>4399</v>
      </c>
      <c r="B90" s="49" t="s">
        <v>133</v>
      </c>
      <c r="C90" s="50">
        <v>0</v>
      </c>
      <c r="D90" s="51"/>
      <c r="E90" s="45"/>
    </row>
    <row r="91" spans="1:5" x14ac:dyDescent="0.2">
      <c r="A91" s="45"/>
      <c r="B91" s="45"/>
      <c r="C91" s="58"/>
      <c r="D91" s="45"/>
      <c r="E91" s="45"/>
    </row>
    <row r="92" spans="1:5" x14ac:dyDescent="0.2">
      <c r="A92" s="37" t="s">
        <v>140</v>
      </c>
      <c r="B92" s="37"/>
      <c r="C92" s="37"/>
      <c r="D92" s="37"/>
      <c r="E92" s="37"/>
    </row>
    <row r="93" spans="1:5" x14ac:dyDescent="0.2">
      <c r="A93" s="38" t="s">
        <v>59</v>
      </c>
      <c r="B93" s="38" t="s">
        <v>60</v>
      </c>
      <c r="C93" s="38" t="s">
        <v>61</v>
      </c>
      <c r="D93" s="38" t="s">
        <v>62</v>
      </c>
      <c r="E93" s="38" t="s">
        <v>63</v>
      </c>
    </row>
    <row r="94" spans="1:5" x14ac:dyDescent="0.2">
      <c r="A94" s="56">
        <v>5000</v>
      </c>
      <c r="B94" s="42" t="s">
        <v>40</v>
      </c>
      <c r="C94" s="43">
        <f>C95+C123+C156+C166+C181+C210</f>
        <v>51295826.580000006</v>
      </c>
      <c r="D94" s="44">
        <f>IFERROR(C94/$C$94,"")</f>
        <v>1</v>
      </c>
      <c r="E94" s="49"/>
    </row>
    <row r="95" spans="1:5" x14ac:dyDescent="0.2">
      <c r="A95" s="56">
        <v>5100</v>
      </c>
      <c r="B95" s="42" t="s">
        <v>141</v>
      </c>
      <c r="C95" s="43">
        <f>C96+C103+C113</f>
        <v>51295826.580000006</v>
      </c>
      <c r="D95" s="44">
        <f>IFERROR(C95/$C$94,"")</f>
        <v>1</v>
      </c>
      <c r="E95" s="49"/>
    </row>
    <row r="96" spans="1:5" x14ac:dyDescent="0.2">
      <c r="A96" s="56">
        <v>5110</v>
      </c>
      <c r="B96" s="42" t="s">
        <v>142</v>
      </c>
      <c r="C96" s="43">
        <f>SUM(C97:C102)</f>
        <v>12648269.149999999</v>
      </c>
      <c r="D96" s="44">
        <f t="shared" ref="D96" si="3">IFERROR(C96/$C$96,"")</f>
        <v>1</v>
      </c>
      <c r="E96" s="49"/>
    </row>
    <row r="97" spans="1:5" x14ac:dyDescent="0.2">
      <c r="A97" s="57">
        <v>5111</v>
      </c>
      <c r="B97" s="49" t="s">
        <v>143</v>
      </c>
      <c r="C97" s="50">
        <v>0</v>
      </c>
      <c r="D97" s="51"/>
      <c r="E97" s="49"/>
    </row>
    <row r="98" spans="1:5" x14ac:dyDescent="0.2">
      <c r="A98" s="57">
        <v>5112</v>
      </c>
      <c r="B98" s="49" t="s">
        <v>144</v>
      </c>
      <c r="C98" s="50">
        <v>0</v>
      </c>
      <c r="D98" s="51"/>
      <c r="E98" s="49"/>
    </row>
    <row r="99" spans="1:5" x14ac:dyDescent="0.2">
      <c r="A99" s="57">
        <v>5113</v>
      </c>
      <c r="B99" s="49" t="s">
        <v>145</v>
      </c>
      <c r="C99" s="50">
        <v>11279589.109999999</v>
      </c>
      <c r="D99" s="44">
        <f t="shared" ref="D99" si="4">IFERROR(C99/$C$96,"")</f>
        <v>0.89178914333903159</v>
      </c>
      <c r="E99" s="49"/>
    </row>
    <row r="100" spans="1:5" x14ac:dyDescent="0.2">
      <c r="A100" s="57">
        <v>5114</v>
      </c>
      <c r="B100" s="49" t="s">
        <v>146</v>
      </c>
      <c r="C100" s="50"/>
      <c r="D100" s="51"/>
      <c r="E100" s="49"/>
    </row>
    <row r="101" spans="1:5" x14ac:dyDescent="0.2">
      <c r="A101" s="57">
        <v>5115</v>
      </c>
      <c r="B101" s="49" t="s">
        <v>147</v>
      </c>
      <c r="C101" s="50">
        <v>0</v>
      </c>
      <c r="D101" s="51"/>
      <c r="E101" s="49"/>
    </row>
    <row r="102" spans="1:5" x14ac:dyDescent="0.2">
      <c r="A102" s="57">
        <v>5116</v>
      </c>
      <c r="B102" s="49" t="s">
        <v>148</v>
      </c>
      <c r="C102" s="50">
        <v>1368680.04</v>
      </c>
      <c r="D102" s="44">
        <f t="shared" ref="D102" si="5">IFERROR(C102/$C$96,"")</f>
        <v>0.10821085666096852</v>
      </c>
      <c r="E102" s="49"/>
    </row>
    <row r="103" spans="1:5" x14ac:dyDescent="0.2">
      <c r="A103" s="56">
        <v>5120</v>
      </c>
      <c r="B103" s="42" t="s">
        <v>149</v>
      </c>
      <c r="C103" s="43">
        <f>SUM(C104:C112)</f>
        <v>1630315.0599999998</v>
      </c>
      <c r="D103" s="44">
        <f t="shared" ref="D103:D104" si="6">IFERROR(C103/$C$103,"")</f>
        <v>1</v>
      </c>
      <c r="E103" s="49"/>
    </row>
    <row r="104" spans="1:5" x14ac:dyDescent="0.2">
      <c r="A104" s="57">
        <v>5121</v>
      </c>
      <c r="B104" s="49" t="s">
        <v>150</v>
      </c>
      <c r="C104" s="50">
        <v>473675.41</v>
      </c>
      <c r="D104" s="44">
        <f t="shared" si="6"/>
        <v>0.29054225261220368</v>
      </c>
      <c r="E104" s="49"/>
    </row>
    <row r="105" spans="1:5" x14ac:dyDescent="0.2">
      <c r="A105" s="57">
        <v>5122</v>
      </c>
      <c r="B105" s="49" t="s">
        <v>151</v>
      </c>
      <c r="C105" s="50">
        <v>0</v>
      </c>
      <c r="D105" s="51"/>
      <c r="E105" s="49"/>
    </row>
    <row r="106" spans="1:5" x14ac:dyDescent="0.2">
      <c r="A106" s="57">
        <v>5123</v>
      </c>
      <c r="B106" s="49" t="s">
        <v>152</v>
      </c>
      <c r="C106" s="50">
        <v>14924.57</v>
      </c>
      <c r="D106" s="44">
        <f t="shared" ref="D106:D107" si="7">IFERROR(C106/$C$103,"")</f>
        <v>9.1544084736603012E-3</v>
      </c>
      <c r="E106" s="49"/>
    </row>
    <row r="107" spans="1:5" x14ac:dyDescent="0.2">
      <c r="A107" s="57">
        <v>5124</v>
      </c>
      <c r="B107" s="49" t="s">
        <v>153</v>
      </c>
      <c r="C107" s="50">
        <v>745252.76</v>
      </c>
      <c r="D107" s="44">
        <f t="shared" si="7"/>
        <v>0.45712192586873368</v>
      </c>
      <c r="E107" s="49"/>
    </row>
    <row r="108" spans="1:5" x14ac:dyDescent="0.2">
      <c r="A108" s="57">
        <v>5125</v>
      </c>
      <c r="B108" s="49" t="s">
        <v>154</v>
      </c>
      <c r="C108" s="50">
        <v>0</v>
      </c>
      <c r="D108" s="51"/>
      <c r="E108" s="49"/>
    </row>
    <row r="109" spans="1:5" x14ac:dyDescent="0.2">
      <c r="A109" s="57">
        <v>5126</v>
      </c>
      <c r="B109" s="49" t="s">
        <v>155</v>
      </c>
      <c r="C109" s="50">
        <v>142987.48000000001</v>
      </c>
      <c r="D109" s="44">
        <f t="shared" ref="D109:D110" si="8">IFERROR(C109/$C$103,"")</f>
        <v>8.7705427931212276E-2</v>
      </c>
      <c r="E109" s="49"/>
    </row>
    <row r="110" spans="1:5" x14ac:dyDescent="0.2">
      <c r="A110" s="57">
        <v>5127</v>
      </c>
      <c r="B110" s="49" t="s">
        <v>156</v>
      </c>
      <c r="C110" s="50">
        <v>18871.68</v>
      </c>
      <c r="D110" s="44">
        <f t="shared" si="8"/>
        <v>1.1575480385981347E-2</v>
      </c>
      <c r="E110" s="49"/>
    </row>
    <row r="111" spans="1:5" x14ac:dyDescent="0.2">
      <c r="A111" s="57">
        <v>5128</v>
      </c>
      <c r="B111" s="49" t="s">
        <v>157</v>
      </c>
      <c r="C111" s="50">
        <v>0</v>
      </c>
      <c r="D111" s="51"/>
      <c r="E111" s="49"/>
    </row>
    <row r="112" spans="1:5" x14ac:dyDescent="0.2">
      <c r="A112" s="57">
        <v>5129</v>
      </c>
      <c r="B112" s="49" t="s">
        <v>158</v>
      </c>
      <c r="C112" s="50">
        <v>234603.16</v>
      </c>
      <c r="D112" s="44">
        <f t="shared" ref="D112" si="9">IFERROR(C112/$C$103,"")</f>
        <v>0.14390050472820881</v>
      </c>
      <c r="E112" s="49"/>
    </row>
    <row r="113" spans="1:5" x14ac:dyDescent="0.2">
      <c r="A113" s="56">
        <v>5130</v>
      </c>
      <c r="B113" s="42" t="s">
        <v>159</v>
      </c>
      <c r="C113" s="43">
        <f>SUM(C114:C122)</f>
        <v>37017242.370000005</v>
      </c>
      <c r="D113" s="44">
        <f t="shared" ref="D113:D118" si="10">IFERROR(C113/$C$113,"")</f>
        <v>1</v>
      </c>
      <c r="E113" s="49"/>
    </row>
    <row r="114" spans="1:5" x14ac:dyDescent="0.2">
      <c r="A114" s="57">
        <v>5131</v>
      </c>
      <c r="B114" s="49" t="s">
        <v>160</v>
      </c>
      <c r="C114" s="50">
        <v>5056584.29</v>
      </c>
      <c r="D114" s="44">
        <f t="shared" si="10"/>
        <v>0.13660078293941266</v>
      </c>
      <c r="E114" s="49"/>
    </row>
    <row r="115" spans="1:5" x14ac:dyDescent="0.2">
      <c r="A115" s="57">
        <v>5132</v>
      </c>
      <c r="B115" s="49" t="s">
        <v>161</v>
      </c>
      <c r="C115" s="50">
        <v>51021.64</v>
      </c>
      <c r="D115" s="44">
        <f t="shared" si="10"/>
        <v>1.3783209319057656E-3</v>
      </c>
      <c r="E115" s="49"/>
    </row>
    <row r="116" spans="1:5" x14ac:dyDescent="0.2">
      <c r="A116" s="57">
        <v>5133</v>
      </c>
      <c r="B116" s="49" t="s">
        <v>162</v>
      </c>
      <c r="C116" s="50">
        <v>22268074.739999998</v>
      </c>
      <c r="D116" s="44">
        <f t="shared" si="10"/>
        <v>0.60155952508355348</v>
      </c>
      <c r="E116" s="49"/>
    </row>
    <row r="117" spans="1:5" x14ac:dyDescent="0.2">
      <c r="A117" s="57">
        <v>5134</v>
      </c>
      <c r="B117" s="49" t="s">
        <v>163</v>
      </c>
      <c r="C117" s="50">
        <v>1277510.1000000001</v>
      </c>
      <c r="D117" s="44">
        <f t="shared" si="10"/>
        <v>3.4511217427566576E-2</v>
      </c>
      <c r="E117" s="49"/>
    </row>
    <row r="118" spans="1:5" x14ac:dyDescent="0.2">
      <c r="A118" s="57">
        <v>5135</v>
      </c>
      <c r="B118" s="49" t="s">
        <v>164</v>
      </c>
      <c r="C118" s="50">
        <v>7887360.2699999996</v>
      </c>
      <c r="D118" s="44">
        <f t="shared" si="10"/>
        <v>0.2130726052244285</v>
      </c>
      <c r="E118" s="49"/>
    </row>
    <row r="119" spans="1:5" x14ac:dyDescent="0.2">
      <c r="A119" s="57">
        <v>5136</v>
      </c>
      <c r="B119" s="49" t="s">
        <v>165</v>
      </c>
      <c r="C119" s="50">
        <v>0</v>
      </c>
      <c r="D119" s="51"/>
      <c r="E119" s="49"/>
    </row>
    <row r="120" spans="1:5" x14ac:dyDescent="0.2">
      <c r="A120" s="57">
        <v>5137</v>
      </c>
      <c r="B120" s="49" t="s">
        <v>166</v>
      </c>
      <c r="C120" s="50">
        <v>0</v>
      </c>
      <c r="D120" s="51"/>
      <c r="E120" s="49"/>
    </row>
    <row r="121" spans="1:5" x14ac:dyDescent="0.2">
      <c r="A121" s="57">
        <v>5138</v>
      </c>
      <c r="B121" s="49" t="s">
        <v>167</v>
      </c>
      <c r="C121" s="50">
        <v>117963.7</v>
      </c>
      <c r="D121" s="44">
        <f t="shared" ref="D121:D122" si="11">IFERROR(C121/$C$113,"")</f>
        <v>3.1867230632933821E-3</v>
      </c>
      <c r="E121" s="49"/>
    </row>
    <row r="122" spans="1:5" x14ac:dyDescent="0.2">
      <c r="A122" s="57">
        <v>5139</v>
      </c>
      <c r="B122" s="49" t="s">
        <v>168</v>
      </c>
      <c r="C122" s="50">
        <v>358727.63</v>
      </c>
      <c r="D122" s="44">
        <f t="shared" si="11"/>
        <v>9.690825329839392E-3</v>
      </c>
      <c r="E122" s="49"/>
    </row>
    <row r="123" spans="1:5" x14ac:dyDescent="0.2">
      <c r="A123" s="56">
        <v>5200</v>
      </c>
      <c r="B123" s="42" t="s">
        <v>169</v>
      </c>
      <c r="C123" s="43">
        <f>C124+C127+C130+C133+C138+C142+C145+C147+C153</f>
        <v>0</v>
      </c>
      <c r="D123" s="47"/>
      <c r="E123" s="49"/>
    </row>
    <row r="124" spans="1:5" x14ac:dyDescent="0.2">
      <c r="A124" s="56">
        <v>5210</v>
      </c>
      <c r="B124" s="42" t="s">
        <v>170</v>
      </c>
      <c r="C124" s="43">
        <f>SUM(C125:C126)</f>
        <v>0</v>
      </c>
      <c r="D124" s="47"/>
      <c r="E124" s="49"/>
    </row>
    <row r="125" spans="1:5" x14ac:dyDescent="0.2">
      <c r="A125" s="57">
        <v>5211</v>
      </c>
      <c r="B125" s="49" t="s">
        <v>171</v>
      </c>
      <c r="C125" s="50">
        <v>0</v>
      </c>
      <c r="D125" s="51"/>
      <c r="E125" s="49"/>
    </row>
    <row r="126" spans="1:5" x14ac:dyDescent="0.2">
      <c r="A126" s="57">
        <v>5212</v>
      </c>
      <c r="B126" s="49" t="s">
        <v>172</v>
      </c>
      <c r="C126" s="50">
        <v>0</v>
      </c>
      <c r="D126" s="51"/>
      <c r="E126" s="49"/>
    </row>
    <row r="127" spans="1:5" x14ac:dyDescent="0.2">
      <c r="A127" s="56">
        <v>5220</v>
      </c>
      <c r="B127" s="42" t="s">
        <v>173</v>
      </c>
      <c r="C127" s="43">
        <f>SUM(C128:C129)</f>
        <v>0</v>
      </c>
      <c r="D127" s="47"/>
      <c r="E127" s="49"/>
    </row>
    <row r="128" spans="1:5" x14ac:dyDescent="0.2">
      <c r="A128" s="57">
        <v>5221</v>
      </c>
      <c r="B128" s="49" t="s">
        <v>174</v>
      </c>
      <c r="C128" s="50">
        <v>0</v>
      </c>
      <c r="D128" s="51"/>
      <c r="E128" s="49"/>
    </row>
    <row r="129" spans="1:5" x14ac:dyDescent="0.2">
      <c r="A129" s="57">
        <v>5222</v>
      </c>
      <c r="B129" s="49" t="s">
        <v>175</v>
      </c>
      <c r="C129" s="50">
        <v>0</v>
      </c>
      <c r="D129" s="51"/>
      <c r="E129" s="49"/>
    </row>
    <row r="130" spans="1:5" x14ac:dyDescent="0.2">
      <c r="A130" s="56">
        <v>5230</v>
      </c>
      <c r="B130" s="42" t="s">
        <v>119</v>
      </c>
      <c r="C130" s="43">
        <f>SUM(C131:C132)</f>
        <v>0</v>
      </c>
      <c r="D130" s="47"/>
      <c r="E130" s="49"/>
    </row>
    <row r="131" spans="1:5" x14ac:dyDescent="0.2">
      <c r="A131" s="57">
        <v>5231</v>
      </c>
      <c r="B131" s="49" t="s">
        <v>176</v>
      </c>
      <c r="C131" s="50">
        <v>0</v>
      </c>
      <c r="D131" s="51"/>
      <c r="E131" s="49"/>
    </row>
    <row r="132" spans="1:5" x14ac:dyDescent="0.2">
      <c r="A132" s="57">
        <v>5232</v>
      </c>
      <c r="B132" s="49" t="s">
        <v>177</v>
      </c>
      <c r="C132" s="50">
        <v>0</v>
      </c>
      <c r="D132" s="51"/>
      <c r="E132" s="49"/>
    </row>
    <row r="133" spans="1:5" x14ac:dyDescent="0.2">
      <c r="A133" s="56">
        <v>5240</v>
      </c>
      <c r="B133" s="42" t="s">
        <v>178</v>
      </c>
      <c r="C133" s="43">
        <f>SUM(C134:C137)</f>
        <v>0</v>
      </c>
      <c r="D133" s="47"/>
      <c r="E133" s="49"/>
    </row>
    <row r="134" spans="1:5" x14ac:dyDescent="0.2">
      <c r="A134" s="57">
        <v>5241</v>
      </c>
      <c r="B134" s="49" t="s">
        <v>179</v>
      </c>
      <c r="C134" s="50">
        <v>0</v>
      </c>
      <c r="D134" s="51"/>
      <c r="E134" s="49"/>
    </row>
    <row r="135" spans="1:5" x14ac:dyDescent="0.2">
      <c r="A135" s="57">
        <v>5242</v>
      </c>
      <c r="B135" s="49" t="s">
        <v>180</v>
      </c>
      <c r="C135" s="50">
        <v>0</v>
      </c>
      <c r="D135" s="51"/>
      <c r="E135" s="49"/>
    </row>
    <row r="136" spans="1:5" x14ac:dyDescent="0.2">
      <c r="A136" s="57">
        <v>5243</v>
      </c>
      <c r="B136" s="49" t="s">
        <v>181</v>
      </c>
      <c r="C136" s="50">
        <v>0</v>
      </c>
      <c r="D136" s="51"/>
      <c r="E136" s="49"/>
    </row>
    <row r="137" spans="1:5" x14ac:dyDescent="0.2">
      <c r="A137" s="57">
        <v>5244</v>
      </c>
      <c r="B137" s="49" t="s">
        <v>182</v>
      </c>
      <c r="C137" s="50">
        <v>0</v>
      </c>
      <c r="D137" s="51"/>
      <c r="E137" s="49"/>
    </row>
    <row r="138" spans="1:5" x14ac:dyDescent="0.2">
      <c r="A138" s="56">
        <v>5250</v>
      </c>
      <c r="B138" s="42" t="s">
        <v>120</v>
      </c>
      <c r="C138" s="43">
        <f>SUM(C139:C141)</f>
        <v>0</v>
      </c>
      <c r="D138" s="47"/>
      <c r="E138" s="49"/>
    </row>
    <row r="139" spans="1:5" x14ac:dyDescent="0.2">
      <c r="A139" s="57">
        <v>5251</v>
      </c>
      <c r="B139" s="49" t="s">
        <v>183</v>
      </c>
      <c r="C139" s="50">
        <v>0</v>
      </c>
      <c r="D139" s="51"/>
      <c r="E139" s="49"/>
    </row>
    <row r="140" spans="1:5" x14ac:dyDescent="0.2">
      <c r="A140" s="57">
        <v>5252</v>
      </c>
      <c r="B140" s="49" t="s">
        <v>184</v>
      </c>
      <c r="C140" s="50">
        <v>0</v>
      </c>
      <c r="D140" s="51"/>
      <c r="E140" s="49"/>
    </row>
    <row r="141" spans="1:5" x14ac:dyDescent="0.2">
      <c r="A141" s="57">
        <v>5259</v>
      </c>
      <c r="B141" s="49" t="s">
        <v>185</v>
      </c>
      <c r="C141" s="50">
        <v>0</v>
      </c>
      <c r="D141" s="51"/>
      <c r="E141" s="49"/>
    </row>
    <row r="142" spans="1:5" x14ac:dyDescent="0.2">
      <c r="A142" s="56">
        <v>5260</v>
      </c>
      <c r="B142" s="42" t="s">
        <v>186</v>
      </c>
      <c r="C142" s="43">
        <f>SUM(C143:C144)</f>
        <v>0</v>
      </c>
      <c r="D142" s="47"/>
      <c r="E142" s="49"/>
    </row>
    <row r="143" spans="1:5" x14ac:dyDescent="0.2">
      <c r="A143" s="57">
        <v>5261</v>
      </c>
      <c r="B143" s="49" t="s">
        <v>187</v>
      </c>
      <c r="C143" s="50">
        <v>0</v>
      </c>
      <c r="D143" s="51"/>
      <c r="E143" s="49"/>
    </row>
    <row r="144" spans="1:5" x14ac:dyDescent="0.2">
      <c r="A144" s="57">
        <v>5262</v>
      </c>
      <c r="B144" s="49" t="s">
        <v>188</v>
      </c>
      <c r="C144" s="50">
        <v>0</v>
      </c>
      <c r="D144" s="51"/>
      <c r="E144" s="49"/>
    </row>
    <row r="145" spans="1:5" x14ac:dyDescent="0.2">
      <c r="A145" s="56">
        <v>5270</v>
      </c>
      <c r="B145" s="42" t="s">
        <v>189</v>
      </c>
      <c r="C145" s="43">
        <f>SUM(C146)</f>
        <v>0</v>
      </c>
      <c r="D145" s="47"/>
      <c r="E145" s="49"/>
    </row>
    <row r="146" spans="1:5" x14ac:dyDescent="0.2">
      <c r="A146" s="57">
        <v>5271</v>
      </c>
      <c r="B146" s="49" t="s">
        <v>190</v>
      </c>
      <c r="C146" s="50">
        <v>0</v>
      </c>
      <c r="D146" s="51"/>
      <c r="E146" s="49"/>
    </row>
    <row r="147" spans="1:5" x14ac:dyDescent="0.2">
      <c r="A147" s="56">
        <v>5280</v>
      </c>
      <c r="B147" s="42" t="s">
        <v>191</v>
      </c>
      <c r="C147" s="43">
        <f>SUM(C148:C152)</f>
        <v>0</v>
      </c>
      <c r="D147" s="47"/>
      <c r="E147" s="49"/>
    </row>
    <row r="148" spans="1:5" x14ac:dyDescent="0.2">
      <c r="A148" s="57">
        <v>5281</v>
      </c>
      <c r="B148" s="49" t="s">
        <v>192</v>
      </c>
      <c r="C148" s="50">
        <v>0</v>
      </c>
      <c r="D148" s="51"/>
      <c r="E148" s="49"/>
    </row>
    <row r="149" spans="1:5" x14ac:dyDescent="0.2">
      <c r="A149" s="57">
        <v>5282</v>
      </c>
      <c r="B149" s="49" t="s">
        <v>193</v>
      </c>
      <c r="C149" s="50">
        <v>0</v>
      </c>
      <c r="D149" s="51"/>
      <c r="E149" s="49"/>
    </row>
    <row r="150" spans="1:5" x14ac:dyDescent="0.2">
      <c r="A150" s="57">
        <v>5283</v>
      </c>
      <c r="B150" s="49" t="s">
        <v>194</v>
      </c>
      <c r="C150" s="50">
        <v>0</v>
      </c>
      <c r="D150" s="51"/>
      <c r="E150" s="49"/>
    </row>
    <row r="151" spans="1:5" x14ac:dyDescent="0.2">
      <c r="A151" s="57">
        <v>5284</v>
      </c>
      <c r="B151" s="49" t="s">
        <v>195</v>
      </c>
      <c r="C151" s="50">
        <v>0</v>
      </c>
      <c r="D151" s="51"/>
      <c r="E151" s="49"/>
    </row>
    <row r="152" spans="1:5" x14ac:dyDescent="0.2">
      <c r="A152" s="57">
        <v>5285</v>
      </c>
      <c r="B152" s="49" t="s">
        <v>196</v>
      </c>
      <c r="C152" s="50">
        <v>0</v>
      </c>
      <c r="D152" s="51"/>
      <c r="E152" s="49"/>
    </row>
    <row r="153" spans="1:5" x14ac:dyDescent="0.2">
      <c r="A153" s="56">
        <v>5290</v>
      </c>
      <c r="B153" s="42" t="s">
        <v>197</v>
      </c>
      <c r="C153" s="43">
        <f>SUM(C154:C155)</f>
        <v>0</v>
      </c>
      <c r="D153" s="47"/>
      <c r="E153" s="49"/>
    </row>
    <row r="154" spans="1:5" x14ac:dyDescent="0.2">
      <c r="A154" s="57">
        <v>5291</v>
      </c>
      <c r="B154" s="49" t="s">
        <v>198</v>
      </c>
      <c r="C154" s="50">
        <v>0</v>
      </c>
      <c r="D154" s="51"/>
      <c r="E154" s="49"/>
    </row>
    <row r="155" spans="1:5" x14ac:dyDescent="0.2">
      <c r="A155" s="57">
        <v>5292</v>
      </c>
      <c r="B155" s="49" t="s">
        <v>199</v>
      </c>
      <c r="C155" s="50">
        <v>0</v>
      </c>
      <c r="D155" s="51"/>
      <c r="E155" s="49"/>
    </row>
    <row r="156" spans="1:5" x14ac:dyDescent="0.2">
      <c r="A156" s="56">
        <v>5300</v>
      </c>
      <c r="B156" s="42" t="s">
        <v>200</v>
      </c>
      <c r="C156" s="43">
        <f>C157+C160+C163</f>
        <v>0</v>
      </c>
      <c r="D156" s="47"/>
      <c r="E156" s="49"/>
    </row>
    <row r="157" spans="1:5" x14ac:dyDescent="0.2">
      <c r="A157" s="56">
        <v>5310</v>
      </c>
      <c r="B157" s="42" t="s">
        <v>112</v>
      </c>
      <c r="C157" s="43">
        <f>C158+C159</f>
        <v>0</v>
      </c>
      <c r="D157" s="47"/>
      <c r="E157" s="49"/>
    </row>
    <row r="158" spans="1:5" x14ac:dyDescent="0.2">
      <c r="A158" s="57">
        <v>5311</v>
      </c>
      <c r="B158" s="49" t="s">
        <v>201</v>
      </c>
      <c r="C158" s="50">
        <v>0</v>
      </c>
      <c r="D158" s="51"/>
      <c r="E158" s="49"/>
    </row>
    <row r="159" spans="1:5" x14ac:dyDescent="0.2">
      <c r="A159" s="57">
        <v>5312</v>
      </c>
      <c r="B159" s="49" t="s">
        <v>202</v>
      </c>
      <c r="C159" s="50">
        <v>0</v>
      </c>
      <c r="D159" s="51"/>
      <c r="E159" s="49"/>
    </row>
    <row r="160" spans="1:5" x14ac:dyDescent="0.2">
      <c r="A160" s="56">
        <v>5320</v>
      </c>
      <c r="B160" s="42" t="s">
        <v>113</v>
      </c>
      <c r="C160" s="43">
        <f>SUM(C161:C162)</f>
        <v>0</v>
      </c>
      <c r="D160" s="47"/>
      <c r="E160" s="49"/>
    </row>
    <row r="161" spans="1:5" x14ac:dyDescent="0.2">
      <c r="A161" s="57">
        <v>5321</v>
      </c>
      <c r="B161" s="49" t="s">
        <v>203</v>
      </c>
      <c r="C161" s="50">
        <v>0</v>
      </c>
      <c r="D161" s="51"/>
      <c r="E161" s="49"/>
    </row>
    <row r="162" spans="1:5" x14ac:dyDescent="0.2">
      <c r="A162" s="57">
        <v>5322</v>
      </c>
      <c r="B162" s="49" t="s">
        <v>204</v>
      </c>
      <c r="C162" s="50">
        <v>0</v>
      </c>
      <c r="D162" s="51"/>
      <c r="E162" s="49"/>
    </row>
    <row r="163" spans="1:5" x14ac:dyDescent="0.2">
      <c r="A163" s="56">
        <v>5330</v>
      </c>
      <c r="B163" s="42" t="s">
        <v>114</v>
      </c>
      <c r="C163" s="43">
        <f>SUM(C164:C165)</f>
        <v>0</v>
      </c>
      <c r="D163" s="47"/>
      <c r="E163" s="49"/>
    </row>
    <row r="164" spans="1:5" x14ac:dyDescent="0.2">
      <c r="A164" s="57">
        <v>5331</v>
      </c>
      <c r="B164" s="49" t="s">
        <v>205</v>
      </c>
      <c r="C164" s="50">
        <v>0</v>
      </c>
      <c r="D164" s="51"/>
      <c r="E164" s="49"/>
    </row>
    <row r="165" spans="1:5" x14ac:dyDescent="0.2">
      <c r="A165" s="57">
        <v>5332</v>
      </c>
      <c r="B165" s="49" t="s">
        <v>206</v>
      </c>
      <c r="C165" s="50">
        <v>0</v>
      </c>
      <c r="D165" s="51"/>
      <c r="E165" s="49"/>
    </row>
    <row r="166" spans="1:5" x14ac:dyDescent="0.2">
      <c r="A166" s="56">
        <v>5400</v>
      </c>
      <c r="B166" s="42" t="s">
        <v>207</v>
      </c>
      <c r="C166" s="43">
        <f>C167+C170+C173+C176+C178</f>
        <v>0</v>
      </c>
      <c r="D166" s="47"/>
      <c r="E166" s="49"/>
    </row>
    <row r="167" spans="1:5" x14ac:dyDescent="0.2">
      <c r="A167" s="56">
        <v>5410</v>
      </c>
      <c r="B167" s="42" t="s">
        <v>208</v>
      </c>
      <c r="C167" s="43">
        <f>SUM(C168:C169)</f>
        <v>0</v>
      </c>
      <c r="D167" s="47"/>
      <c r="E167" s="49"/>
    </row>
    <row r="168" spans="1:5" x14ac:dyDescent="0.2">
      <c r="A168" s="57">
        <v>5411</v>
      </c>
      <c r="B168" s="49" t="s">
        <v>209</v>
      </c>
      <c r="C168" s="50">
        <v>0</v>
      </c>
      <c r="D168" s="51"/>
      <c r="E168" s="49"/>
    </row>
    <row r="169" spans="1:5" x14ac:dyDescent="0.2">
      <c r="A169" s="57">
        <v>5412</v>
      </c>
      <c r="B169" s="49" t="s">
        <v>210</v>
      </c>
      <c r="C169" s="50">
        <v>0</v>
      </c>
      <c r="D169" s="51"/>
      <c r="E169" s="49"/>
    </row>
    <row r="170" spans="1:5" x14ac:dyDescent="0.2">
      <c r="A170" s="56">
        <v>5420</v>
      </c>
      <c r="B170" s="42" t="s">
        <v>211</v>
      </c>
      <c r="C170" s="43">
        <f>SUM(C171:C172)</f>
        <v>0</v>
      </c>
      <c r="D170" s="47"/>
      <c r="E170" s="49"/>
    </row>
    <row r="171" spans="1:5" x14ac:dyDescent="0.2">
      <c r="A171" s="57">
        <v>5421</v>
      </c>
      <c r="B171" s="49" t="s">
        <v>212</v>
      </c>
      <c r="C171" s="50">
        <v>0</v>
      </c>
      <c r="D171" s="51"/>
      <c r="E171" s="49"/>
    </row>
    <row r="172" spans="1:5" x14ac:dyDescent="0.2">
      <c r="A172" s="57">
        <v>5422</v>
      </c>
      <c r="B172" s="49" t="s">
        <v>213</v>
      </c>
      <c r="C172" s="50">
        <v>0</v>
      </c>
      <c r="D172" s="51"/>
      <c r="E172" s="49"/>
    </row>
    <row r="173" spans="1:5" x14ac:dyDescent="0.2">
      <c r="A173" s="56">
        <v>5430</v>
      </c>
      <c r="B173" s="42" t="s">
        <v>214</v>
      </c>
      <c r="C173" s="43">
        <f>SUM(C174:C175)</f>
        <v>0</v>
      </c>
      <c r="D173" s="47"/>
      <c r="E173" s="49"/>
    </row>
    <row r="174" spans="1:5" x14ac:dyDescent="0.2">
      <c r="A174" s="57">
        <v>5431</v>
      </c>
      <c r="B174" s="49" t="s">
        <v>215</v>
      </c>
      <c r="C174" s="50">
        <v>0</v>
      </c>
      <c r="D174" s="51"/>
      <c r="E174" s="49"/>
    </row>
    <row r="175" spans="1:5" x14ac:dyDescent="0.2">
      <c r="A175" s="57">
        <v>5432</v>
      </c>
      <c r="B175" s="49" t="s">
        <v>216</v>
      </c>
      <c r="C175" s="50">
        <v>0</v>
      </c>
      <c r="D175" s="51"/>
      <c r="E175" s="49"/>
    </row>
    <row r="176" spans="1:5" x14ac:dyDescent="0.2">
      <c r="A176" s="56">
        <v>5440</v>
      </c>
      <c r="B176" s="42" t="s">
        <v>217</v>
      </c>
      <c r="C176" s="43">
        <f>SUM(C177)</f>
        <v>0</v>
      </c>
      <c r="D176" s="47"/>
      <c r="E176" s="49"/>
    </row>
    <row r="177" spans="1:5" x14ac:dyDescent="0.2">
      <c r="A177" s="57">
        <v>5441</v>
      </c>
      <c r="B177" s="49" t="s">
        <v>217</v>
      </c>
      <c r="C177" s="50">
        <v>0</v>
      </c>
      <c r="D177" s="51"/>
      <c r="E177" s="49"/>
    </row>
    <row r="178" spans="1:5" x14ac:dyDescent="0.2">
      <c r="A178" s="56">
        <v>5450</v>
      </c>
      <c r="B178" s="42" t="s">
        <v>218</v>
      </c>
      <c r="C178" s="43">
        <f>SUM(C179:C180)</f>
        <v>0</v>
      </c>
      <c r="D178" s="47"/>
      <c r="E178" s="49"/>
    </row>
    <row r="179" spans="1:5" x14ac:dyDescent="0.2">
      <c r="A179" s="57">
        <v>5451</v>
      </c>
      <c r="B179" s="49" t="s">
        <v>219</v>
      </c>
      <c r="C179" s="50">
        <v>0</v>
      </c>
      <c r="D179" s="51"/>
      <c r="E179" s="49"/>
    </row>
    <row r="180" spans="1:5" x14ac:dyDescent="0.2">
      <c r="A180" s="57">
        <v>5452</v>
      </c>
      <c r="B180" s="49" t="s">
        <v>220</v>
      </c>
      <c r="C180" s="50">
        <v>0</v>
      </c>
      <c r="D180" s="51"/>
      <c r="E180" s="49"/>
    </row>
    <row r="181" spans="1:5" x14ac:dyDescent="0.2">
      <c r="A181" s="56">
        <v>5500</v>
      </c>
      <c r="B181" s="42" t="s">
        <v>221</v>
      </c>
      <c r="C181" s="43">
        <f>C182+C191+C194+C200</f>
        <v>0</v>
      </c>
      <c r="D181" s="47"/>
      <c r="E181" s="49"/>
    </row>
    <row r="182" spans="1:5" x14ac:dyDescent="0.2">
      <c r="A182" s="56">
        <v>5510</v>
      </c>
      <c r="B182" s="42" t="s">
        <v>222</v>
      </c>
      <c r="C182" s="43">
        <f>SUM(C183:C190)</f>
        <v>0</v>
      </c>
      <c r="D182" s="47"/>
      <c r="E182" s="49"/>
    </row>
    <row r="183" spans="1:5" x14ac:dyDescent="0.2">
      <c r="A183" s="57">
        <v>5511</v>
      </c>
      <c r="B183" s="49" t="s">
        <v>223</v>
      </c>
      <c r="C183" s="50">
        <v>0</v>
      </c>
      <c r="D183" s="51"/>
      <c r="E183" s="49"/>
    </row>
    <row r="184" spans="1:5" x14ac:dyDescent="0.2">
      <c r="A184" s="57">
        <v>5512</v>
      </c>
      <c r="B184" s="49" t="s">
        <v>224</v>
      </c>
      <c r="C184" s="50">
        <v>0</v>
      </c>
      <c r="D184" s="51"/>
      <c r="E184" s="49"/>
    </row>
    <row r="185" spans="1:5" x14ac:dyDescent="0.2">
      <c r="A185" s="57">
        <v>5513</v>
      </c>
      <c r="B185" s="49" t="s">
        <v>225</v>
      </c>
      <c r="C185" s="50">
        <v>0</v>
      </c>
      <c r="D185" s="51"/>
      <c r="E185" s="49"/>
    </row>
    <row r="186" spans="1:5" x14ac:dyDescent="0.2">
      <c r="A186" s="57">
        <v>5514</v>
      </c>
      <c r="B186" s="49" t="s">
        <v>226</v>
      </c>
      <c r="C186" s="50">
        <v>0</v>
      </c>
      <c r="D186" s="51"/>
      <c r="E186" s="49"/>
    </row>
    <row r="187" spans="1:5" x14ac:dyDescent="0.2">
      <c r="A187" s="57">
        <v>5515</v>
      </c>
      <c r="B187" s="49" t="s">
        <v>227</v>
      </c>
      <c r="C187" s="50">
        <v>0</v>
      </c>
      <c r="D187" s="51"/>
      <c r="E187" s="49"/>
    </row>
    <row r="188" spans="1:5" x14ac:dyDescent="0.2">
      <c r="A188" s="57">
        <v>5516</v>
      </c>
      <c r="B188" s="49" t="s">
        <v>228</v>
      </c>
      <c r="C188" s="50">
        <v>0</v>
      </c>
      <c r="D188" s="51"/>
      <c r="E188" s="49"/>
    </row>
    <row r="189" spans="1:5" x14ac:dyDescent="0.2">
      <c r="A189" s="57">
        <v>5517</v>
      </c>
      <c r="B189" s="49" t="s">
        <v>229</v>
      </c>
      <c r="C189" s="50">
        <v>0</v>
      </c>
      <c r="D189" s="51"/>
      <c r="E189" s="49"/>
    </row>
    <row r="190" spans="1:5" x14ac:dyDescent="0.2">
      <c r="A190" s="57">
        <v>5518</v>
      </c>
      <c r="B190" s="49" t="s">
        <v>230</v>
      </c>
      <c r="C190" s="50">
        <v>0</v>
      </c>
      <c r="D190" s="51"/>
      <c r="E190" s="49"/>
    </row>
    <row r="191" spans="1:5" x14ac:dyDescent="0.2">
      <c r="A191" s="56">
        <v>5520</v>
      </c>
      <c r="B191" s="42" t="s">
        <v>231</v>
      </c>
      <c r="C191" s="43">
        <f>SUM(C192:C193)</f>
        <v>0</v>
      </c>
      <c r="D191" s="47"/>
      <c r="E191" s="49"/>
    </row>
    <row r="192" spans="1:5" x14ac:dyDescent="0.2">
      <c r="A192" s="57">
        <v>5521</v>
      </c>
      <c r="B192" s="49" t="s">
        <v>232</v>
      </c>
      <c r="C192" s="50">
        <v>0</v>
      </c>
      <c r="D192" s="51"/>
      <c r="E192" s="49"/>
    </row>
    <row r="193" spans="1:5" x14ac:dyDescent="0.2">
      <c r="A193" s="57">
        <v>5522</v>
      </c>
      <c r="B193" s="49" t="s">
        <v>233</v>
      </c>
      <c r="C193" s="50">
        <v>0</v>
      </c>
      <c r="D193" s="51"/>
      <c r="E193" s="49"/>
    </row>
    <row r="194" spans="1:5" x14ac:dyDescent="0.2">
      <c r="A194" s="56">
        <v>5530</v>
      </c>
      <c r="B194" s="42" t="s">
        <v>234</v>
      </c>
      <c r="C194" s="43">
        <f>SUM(C195:C199)</f>
        <v>0</v>
      </c>
      <c r="D194" s="47"/>
      <c r="E194" s="49"/>
    </row>
    <row r="195" spans="1:5" x14ac:dyDescent="0.2">
      <c r="A195" s="57">
        <v>5531</v>
      </c>
      <c r="B195" s="49" t="s">
        <v>235</v>
      </c>
      <c r="C195" s="50">
        <v>0</v>
      </c>
      <c r="D195" s="51"/>
      <c r="E195" s="49"/>
    </row>
    <row r="196" spans="1:5" x14ac:dyDescent="0.2">
      <c r="A196" s="57">
        <v>5532</v>
      </c>
      <c r="B196" s="49" t="s">
        <v>236</v>
      </c>
      <c r="C196" s="50">
        <v>0</v>
      </c>
      <c r="D196" s="51"/>
      <c r="E196" s="49"/>
    </row>
    <row r="197" spans="1:5" x14ac:dyDescent="0.2">
      <c r="A197" s="57">
        <v>5533</v>
      </c>
      <c r="B197" s="49" t="s">
        <v>237</v>
      </c>
      <c r="C197" s="50">
        <v>0</v>
      </c>
      <c r="D197" s="51"/>
      <c r="E197" s="49"/>
    </row>
    <row r="198" spans="1:5" x14ac:dyDescent="0.2">
      <c r="A198" s="57">
        <v>5534</v>
      </c>
      <c r="B198" s="49" t="s">
        <v>238</v>
      </c>
      <c r="C198" s="50">
        <v>0</v>
      </c>
      <c r="D198" s="51"/>
      <c r="E198" s="49"/>
    </row>
    <row r="199" spans="1:5" x14ac:dyDescent="0.2">
      <c r="A199" s="57">
        <v>5535</v>
      </c>
      <c r="B199" s="49" t="s">
        <v>239</v>
      </c>
      <c r="C199" s="50">
        <v>0</v>
      </c>
      <c r="D199" s="51"/>
      <c r="E199" s="49"/>
    </row>
    <row r="200" spans="1:5" x14ac:dyDescent="0.2">
      <c r="A200" s="56">
        <v>5590</v>
      </c>
      <c r="B200" s="42" t="s">
        <v>240</v>
      </c>
      <c r="C200" s="43">
        <f>SUM(C201:C209)</f>
        <v>0</v>
      </c>
      <c r="D200" s="47"/>
      <c r="E200" s="49"/>
    </row>
    <row r="201" spans="1:5" x14ac:dyDescent="0.2">
      <c r="A201" s="57">
        <v>5591</v>
      </c>
      <c r="B201" s="49" t="s">
        <v>241</v>
      </c>
      <c r="C201" s="50">
        <v>0</v>
      </c>
      <c r="D201" s="51"/>
      <c r="E201" s="49"/>
    </row>
    <row r="202" spans="1:5" x14ac:dyDescent="0.2">
      <c r="A202" s="57">
        <v>5592</v>
      </c>
      <c r="B202" s="49" t="s">
        <v>242</v>
      </c>
      <c r="C202" s="50">
        <v>0</v>
      </c>
      <c r="D202" s="51"/>
      <c r="E202" s="49"/>
    </row>
    <row r="203" spans="1:5" x14ac:dyDescent="0.2">
      <c r="A203" s="57">
        <v>5593</v>
      </c>
      <c r="B203" s="49" t="s">
        <v>243</v>
      </c>
      <c r="C203" s="50">
        <v>0</v>
      </c>
      <c r="D203" s="51"/>
      <c r="E203" s="49"/>
    </row>
    <row r="204" spans="1:5" x14ac:dyDescent="0.2">
      <c r="A204" s="57">
        <v>5594</v>
      </c>
      <c r="B204" s="49" t="s">
        <v>244</v>
      </c>
      <c r="C204" s="50">
        <v>0</v>
      </c>
      <c r="D204" s="51"/>
      <c r="E204" s="49"/>
    </row>
    <row r="205" spans="1:5" x14ac:dyDescent="0.2">
      <c r="A205" s="57">
        <v>5595</v>
      </c>
      <c r="B205" s="49" t="s">
        <v>245</v>
      </c>
      <c r="C205" s="50">
        <v>0</v>
      </c>
      <c r="D205" s="51"/>
      <c r="E205" s="49"/>
    </row>
    <row r="206" spans="1:5" x14ac:dyDescent="0.2">
      <c r="A206" s="57">
        <v>5596</v>
      </c>
      <c r="B206" s="49" t="s">
        <v>137</v>
      </c>
      <c r="C206" s="50">
        <v>0</v>
      </c>
      <c r="D206" s="51"/>
      <c r="E206" s="49"/>
    </row>
    <row r="207" spans="1:5" x14ac:dyDescent="0.2">
      <c r="A207" s="57">
        <v>5597</v>
      </c>
      <c r="B207" s="49" t="s">
        <v>246</v>
      </c>
      <c r="C207" s="50">
        <v>0</v>
      </c>
      <c r="D207" s="51"/>
      <c r="E207" s="49"/>
    </row>
    <row r="208" spans="1:5" x14ac:dyDescent="0.2">
      <c r="A208" s="57">
        <v>5598</v>
      </c>
      <c r="B208" s="49" t="s">
        <v>247</v>
      </c>
      <c r="C208" s="50">
        <v>0</v>
      </c>
      <c r="D208" s="51"/>
      <c r="E208" s="49"/>
    </row>
    <row r="209" spans="1:5" x14ac:dyDescent="0.2">
      <c r="A209" s="57">
        <v>5599</v>
      </c>
      <c r="B209" s="49" t="s">
        <v>248</v>
      </c>
      <c r="C209" s="50">
        <v>0</v>
      </c>
      <c r="D209" s="51"/>
      <c r="E209" s="49"/>
    </row>
    <row r="210" spans="1:5" x14ac:dyDescent="0.2">
      <c r="A210" s="56">
        <v>5600</v>
      </c>
      <c r="B210" s="42" t="s">
        <v>249</v>
      </c>
      <c r="C210" s="43">
        <f>C211</f>
        <v>0</v>
      </c>
      <c r="D210" s="47"/>
      <c r="E210" s="49"/>
    </row>
    <row r="211" spans="1:5" x14ac:dyDescent="0.2">
      <c r="A211" s="56">
        <v>5610</v>
      </c>
      <c r="B211" s="42" t="s">
        <v>250</v>
      </c>
      <c r="C211" s="43">
        <f>C212</f>
        <v>0</v>
      </c>
      <c r="D211" s="47"/>
      <c r="E211" s="49"/>
    </row>
    <row r="212" spans="1:5" x14ac:dyDescent="0.2">
      <c r="A212" s="57">
        <v>5611</v>
      </c>
      <c r="B212" s="49" t="s">
        <v>251</v>
      </c>
      <c r="C212" s="50">
        <v>0</v>
      </c>
      <c r="D212" s="51"/>
      <c r="E212" s="49"/>
    </row>
    <row r="213" spans="1:5" x14ac:dyDescent="0.2">
      <c r="A213" s="36"/>
      <c r="B213" s="36"/>
      <c r="C213" s="59"/>
      <c r="D213" s="36"/>
      <c r="E213" s="36"/>
    </row>
    <row r="214" spans="1:5" x14ac:dyDescent="0.2">
      <c r="A214" s="36"/>
      <c r="B214" s="36" t="s">
        <v>575</v>
      </c>
      <c r="C214" s="36"/>
      <c r="D214" s="36"/>
      <c r="E214" s="36"/>
    </row>
    <row r="215" spans="1:5" x14ac:dyDescent="0.2">
      <c r="A215" s="36"/>
      <c r="B215" s="36"/>
      <c r="C215" s="36"/>
      <c r="D215" s="36"/>
      <c r="E215" s="36"/>
    </row>
    <row r="216" spans="1:5" x14ac:dyDescent="0.2">
      <c r="A216" s="36"/>
      <c r="B216" s="36"/>
      <c r="C216" s="36"/>
      <c r="D216" s="36"/>
      <c r="E216" s="36"/>
    </row>
    <row r="217" spans="1:5" x14ac:dyDescent="0.2">
      <c r="A217" s="36"/>
      <c r="B217" s="36"/>
      <c r="C217" s="36"/>
      <c r="D217" s="36"/>
      <c r="E217" s="36"/>
    </row>
    <row r="218" spans="1:5" x14ac:dyDescent="0.2">
      <c r="A218" s="36"/>
      <c r="B218" s="36"/>
      <c r="C218" s="36"/>
      <c r="D218" s="36"/>
      <c r="E218" s="36"/>
    </row>
    <row r="219" spans="1:5" x14ac:dyDescent="0.2">
      <c r="A219" s="36"/>
      <c r="B219" s="36"/>
      <c r="C219" s="36"/>
      <c r="D219" s="36"/>
      <c r="E219" s="36"/>
    </row>
    <row r="220" spans="1:5" x14ac:dyDescent="0.2">
      <c r="A220" s="36"/>
      <c r="B220" s="36"/>
      <c r="C220" s="36"/>
      <c r="D220" s="36"/>
      <c r="E220" s="36"/>
    </row>
    <row r="221" spans="1:5" x14ac:dyDescent="0.2">
      <c r="A221" s="36"/>
      <c r="B221" s="36"/>
      <c r="C221" s="36"/>
      <c r="D221" s="36"/>
      <c r="E221" s="36"/>
    </row>
    <row r="222" spans="1:5" x14ac:dyDescent="0.2">
      <c r="A222" s="36"/>
      <c r="B222" s="36"/>
      <c r="C222" s="36"/>
      <c r="D222" s="36"/>
      <c r="E222" s="36"/>
    </row>
    <row r="223" spans="1:5" x14ac:dyDescent="0.2">
      <c r="A223" s="36"/>
      <c r="B223" s="36"/>
      <c r="C223" s="36"/>
      <c r="D223" s="36"/>
      <c r="E223" s="36"/>
    </row>
    <row r="224" spans="1:5" x14ac:dyDescent="0.2">
      <c r="A224" s="36"/>
      <c r="B224" s="36"/>
      <c r="C224" s="36"/>
      <c r="D224" s="36"/>
      <c r="E224" s="36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97D2C-D708-40BE-BD20-E0BE25F5D5D6}">
  <sheetPr>
    <tabColor rgb="FF0070C0"/>
  </sheetPr>
  <dimension ref="A1:J173"/>
  <sheetViews>
    <sheetView topLeftCell="A52" zoomScaleNormal="100" workbookViewId="0">
      <selection sqref="A1:F1"/>
    </sheetView>
  </sheetViews>
  <sheetFormatPr baseColWidth="10" defaultColWidth="9.5703125" defaultRowHeight="11.25" x14ac:dyDescent="0.2"/>
  <cols>
    <col min="1" max="1" width="10.42578125" style="35" customWidth="1"/>
    <col min="2" max="2" width="67.5703125" style="35" bestFit="1" customWidth="1"/>
    <col min="3" max="4" width="17.85546875" style="35" customWidth="1"/>
    <col min="5" max="5" width="21.7109375" style="35" customWidth="1"/>
    <col min="6" max="7" width="20.42578125" style="35" customWidth="1"/>
    <col min="8" max="8" width="31.85546875" style="35" customWidth="1"/>
    <col min="9" max="9" width="28.42578125" style="35" customWidth="1"/>
    <col min="10" max="10" width="23.28515625" style="35" customWidth="1"/>
    <col min="11" max="16384" width="9.5703125" style="35"/>
  </cols>
  <sheetData>
    <row r="1" spans="1:8" s="32" customFormat="1" ht="12" customHeight="1" x14ac:dyDescent="0.25">
      <c r="A1" s="60" t="s">
        <v>561</v>
      </c>
      <c r="B1" s="61"/>
      <c r="C1" s="61"/>
      <c r="D1" s="61"/>
      <c r="E1" s="61"/>
      <c r="F1" s="61"/>
      <c r="G1" s="29" t="s">
        <v>0</v>
      </c>
      <c r="H1" s="30">
        <v>2025</v>
      </c>
    </row>
    <row r="2" spans="1:8" s="32" customFormat="1" ht="12" customHeight="1" x14ac:dyDescent="0.25">
      <c r="A2" s="60" t="s">
        <v>252</v>
      </c>
      <c r="B2" s="61"/>
      <c r="C2" s="61"/>
      <c r="D2" s="61"/>
      <c r="E2" s="61"/>
      <c r="F2" s="61"/>
      <c r="G2" s="29" t="s">
        <v>2</v>
      </c>
      <c r="H2" s="30" t="s">
        <v>562</v>
      </c>
    </row>
    <row r="3" spans="1:8" s="32" customFormat="1" ht="12" customHeight="1" x14ac:dyDescent="0.25">
      <c r="A3" s="60" t="s">
        <v>563</v>
      </c>
      <c r="B3" s="61"/>
      <c r="C3" s="61"/>
      <c r="D3" s="61"/>
      <c r="E3" s="61"/>
      <c r="F3" s="61"/>
      <c r="G3" s="29" t="s">
        <v>3</v>
      </c>
      <c r="H3" s="30" t="s">
        <v>564</v>
      </c>
    </row>
    <row r="4" spans="1:8" s="32" customFormat="1" ht="12" customHeight="1" x14ac:dyDescent="0.25">
      <c r="A4" s="60" t="s">
        <v>4</v>
      </c>
      <c r="B4" s="61"/>
      <c r="C4" s="61"/>
      <c r="D4" s="61"/>
      <c r="E4" s="61"/>
      <c r="F4" s="61"/>
      <c r="G4" s="29"/>
      <c r="H4" s="30"/>
    </row>
    <row r="5" spans="1:8" x14ac:dyDescent="0.2">
      <c r="A5" s="62" t="s">
        <v>57</v>
      </c>
      <c r="B5" s="63"/>
      <c r="C5" s="63"/>
      <c r="D5" s="63"/>
      <c r="E5" s="63"/>
      <c r="F5" s="63"/>
      <c r="G5" s="63"/>
      <c r="H5" s="63"/>
    </row>
    <row r="7" spans="1:8" x14ac:dyDescent="0.2">
      <c r="A7" s="63" t="s">
        <v>253</v>
      </c>
      <c r="B7" s="63"/>
      <c r="C7" s="63"/>
      <c r="D7" s="63"/>
      <c r="E7" s="63"/>
      <c r="F7" s="63"/>
      <c r="G7" s="63"/>
      <c r="H7" s="63"/>
    </row>
    <row r="8" spans="1:8" x14ac:dyDescent="0.2">
      <c r="A8" s="64" t="s">
        <v>59</v>
      </c>
      <c r="B8" s="64" t="s">
        <v>60</v>
      </c>
      <c r="C8" s="64" t="s">
        <v>61</v>
      </c>
      <c r="D8" s="64" t="s">
        <v>254</v>
      </c>
      <c r="E8" s="64"/>
      <c r="F8" s="64"/>
      <c r="G8" s="64"/>
      <c r="H8" s="64"/>
    </row>
    <row r="9" spans="1:8" x14ac:dyDescent="0.2">
      <c r="A9" s="65">
        <v>1114</v>
      </c>
      <c r="B9" s="35" t="s">
        <v>255</v>
      </c>
      <c r="C9" s="46">
        <v>0</v>
      </c>
      <c r="E9" s="35" t="str">
        <f>+IF(OR(C9&lt;&gt;0,C10&lt;&gt;0,C11&lt;&gt;0),"","SIN INFORMACIÓN QUE REVELAR")</f>
        <v>SIN INFORMACIÓN QUE REVELAR</v>
      </c>
    </row>
    <row r="10" spans="1:8" x14ac:dyDescent="0.2">
      <c r="A10" s="65">
        <v>1115</v>
      </c>
      <c r="B10" s="35" t="s">
        <v>256</v>
      </c>
      <c r="C10" s="46">
        <v>0</v>
      </c>
    </row>
    <row r="11" spans="1:8" x14ac:dyDescent="0.2">
      <c r="A11" s="65">
        <v>1121</v>
      </c>
      <c r="B11" s="35" t="s">
        <v>257</v>
      </c>
      <c r="C11" s="46">
        <v>0</v>
      </c>
    </row>
    <row r="12" spans="1:8" x14ac:dyDescent="0.2">
      <c r="C12" s="46"/>
    </row>
    <row r="13" spans="1:8" x14ac:dyDescent="0.2">
      <c r="A13" s="63" t="s">
        <v>258</v>
      </c>
      <c r="B13" s="63"/>
      <c r="C13" s="63"/>
      <c r="D13" s="63"/>
      <c r="E13" s="63"/>
      <c r="F13" s="63"/>
      <c r="G13" s="63"/>
      <c r="H13" s="63"/>
    </row>
    <row r="14" spans="1:8" x14ac:dyDescent="0.2">
      <c r="A14" s="64" t="s">
        <v>59</v>
      </c>
      <c r="B14" s="64" t="s">
        <v>60</v>
      </c>
      <c r="C14" s="64" t="s">
        <v>61</v>
      </c>
      <c r="D14" s="64">
        <v>2024</v>
      </c>
      <c r="E14" s="64">
        <v>2023</v>
      </c>
      <c r="F14" s="64">
        <v>2022</v>
      </c>
      <c r="G14" s="64">
        <v>2021</v>
      </c>
      <c r="H14" s="64" t="s">
        <v>259</v>
      </c>
    </row>
    <row r="15" spans="1:8" x14ac:dyDescent="0.2">
      <c r="A15" s="65">
        <v>1122</v>
      </c>
      <c r="B15" s="35" t="s">
        <v>260</v>
      </c>
      <c r="C15" s="46">
        <v>0</v>
      </c>
      <c r="D15" s="46">
        <v>0</v>
      </c>
      <c r="E15" s="46">
        <v>0</v>
      </c>
      <c r="F15" s="46">
        <v>0</v>
      </c>
      <c r="G15" s="46">
        <v>0</v>
      </c>
      <c r="H15" s="35" t="str">
        <f>+IF(OR(C15&lt;&gt;0,C16&lt;&gt;0),"","SIN INFORMACIÓN QUE REVELAR")</f>
        <v>SIN INFORMACIÓN QUE REVELAR</v>
      </c>
    </row>
    <row r="16" spans="1:8" x14ac:dyDescent="0.2">
      <c r="A16" s="65">
        <v>1124</v>
      </c>
      <c r="B16" s="35" t="s">
        <v>261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8" x14ac:dyDescent="0.2">
      <c r="C17" s="46"/>
      <c r="D17" s="46"/>
      <c r="E17" s="46"/>
      <c r="F17" s="46"/>
      <c r="G17" s="46"/>
    </row>
    <row r="18" spans="1:8" x14ac:dyDescent="0.2">
      <c r="A18" s="63" t="s">
        <v>262</v>
      </c>
      <c r="B18" s="63"/>
      <c r="C18" s="63"/>
      <c r="D18" s="63"/>
      <c r="E18" s="63"/>
      <c r="F18" s="63"/>
      <c r="G18" s="63"/>
      <c r="H18" s="63"/>
    </row>
    <row r="19" spans="1:8" x14ac:dyDescent="0.2">
      <c r="A19" s="64" t="s">
        <v>59</v>
      </c>
      <c r="B19" s="64" t="s">
        <v>60</v>
      </c>
      <c r="C19" s="64" t="s">
        <v>61</v>
      </c>
      <c r="D19" s="64" t="s">
        <v>263</v>
      </c>
      <c r="E19" s="64" t="s">
        <v>264</v>
      </c>
      <c r="F19" s="64" t="s">
        <v>265</v>
      </c>
      <c r="G19" s="64" t="s">
        <v>266</v>
      </c>
      <c r="H19" s="64" t="s">
        <v>267</v>
      </c>
    </row>
    <row r="20" spans="1:8" x14ac:dyDescent="0.2">
      <c r="A20" s="65">
        <v>1123</v>
      </c>
      <c r="B20" s="35" t="s">
        <v>268</v>
      </c>
      <c r="C20" s="46">
        <v>9078.3700000000008</v>
      </c>
      <c r="D20" s="46">
        <v>0</v>
      </c>
      <c r="E20" s="46">
        <v>0</v>
      </c>
      <c r="F20" s="46">
        <v>0</v>
      </c>
      <c r="G20" s="46">
        <v>0</v>
      </c>
      <c r="H20" s="35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65">
        <v>1125</v>
      </c>
      <c r="B21" s="35" t="s">
        <v>269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8" x14ac:dyDescent="0.2">
      <c r="A22" s="65">
        <v>1126</v>
      </c>
      <c r="B22" s="35" t="s">
        <v>270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8" x14ac:dyDescent="0.2">
      <c r="A23" s="65">
        <v>1129</v>
      </c>
      <c r="B23" s="35" t="s">
        <v>271</v>
      </c>
      <c r="C23" s="46">
        <v>83331.3</v>
      </c>
      <c r="D23" s="46">
        <v>0</v>
      </c>
      <c r="E23" s="46">
        <v>0</v>
      </c>
      <c r="F23" s="46">
        <v>0</v>
      </c>
      <c r="G23" s="46">
        <v>0</v>
      </c>
    </row>
    <row r="24" spans="1:8" x14ac:dyDescent="0.2">
      <c r="A24" s="65">
        <v>1131</v>
      </c>
      <c r="B24" s="35" t="s">
        <v>272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8" x14ac:dyDescent="0.2">
      <c r="A25" s="65">
        <v>1132</v>
      </c>
      <c r="B25" s="35" t="s">
        <v>273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8" x14ac:dyDescent="0.2">
      <c r="A26" s="65">
        <v>1133</v>
      </c>
      <c r="B26" s="35" t="s">
        <v>274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8" x14ac:dyDescent="0.2">
      <c r="A27" s="65">
        <v>1134</v>
      </c>
      <c r="B27" s="35" t="s">
        <v>275</v>
      </c>
      <c r="C27" s="46">
        <v>0</v>
      </c>
      <c r="D27" s="46">
        <v>0</v>
      </c>
      <c r="E27" s="46">
        <v>0</v>
      </c>
      <c r="F27" s="46">
        <v>0</v>
      </c>
      <c r="G27" s="46">
        <v>0</v>
      </c>
    </row>
    <row r="28" spans="1:8" x14ac:dyDescent="0.2">
      <c r="A28" s="65">
        <v>1139</v>
      </c>
      <c r="B28" s="35" t="s">
        <v>276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30" spans="1:8" x14ac:dyDescent="0.2">
      <c r="A30" s="63" t="s">
        <v>277</v>
      </c>
      <c r="B30" s="63"/>
      <c r="C30" s="63"/>
      <c r="D30" s="63"/>
      <c r="E30" s="63"/>
      <c r="F30" s="63"/>
      <c r="G30" s="63"/>
      <c r="H30" s="63"/>
    </row>
    <row r="31" spans="1:8" ht="21.95" customHeight="1" x14ac:dyDescent="0.2">
      <c r="A31" s="64" t="s">
        <v>59</v>
      </c>
      <c r="B31" s="64" t="s">
        <v>60</v>
      </c>
      <c r="C31" s="64" t="s">
        <v>61</v>
      </c>
      <c r="D31" s="64" t="s">
        <v>278</v>
      </c>
      <c r="E31" s="64" t="s">
        <v>279</v>
      </c>
      <c r="F31" s="64" t="s">
        <v>576</v>
      </c>
      <c r="G31" s="64" t="s">
        <v>280</v>
      </c>
      <c r="H31" s="64"/>
    </row>
    <row r="32" spans="1:8" x14ac:dyDescent="0.2">
      <c r="A32" s="65">
        <v>1140</v>
      </c>
      <c r="B32" s="35" t="s">
        <v>281</v>
      </c>
      <c r="C32" s="46">
        <f>SUM(C33:C37)</f>
        <v>0</v>
      </c>
      <c r="E32" s="35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65">
        <v>1141</v>
      </c>
      <c r="B33" s="35" t="s">
        <v>282</v>
      </c>
      <c r="C33" s="46">
        <v>0</v>
      </c>
    </row>
    <row r="34" spans="1:8" x14ac:dyDescent="0.2">
      <c r="A34" s="65">
        <v>1142</v>
      </c>
      <c r="B34" s="35" t="s">
        <v>283</v>
      </c>
      <c r="C34" s="46">
        <v>0</v>
      </c>
    </row>
    <row r="35" spans="1:8" x14ac:dyDescent="0.2">
      <c r="A35" s="65">
        <v>1143</v>
      </c>
      <c r="B35" s="35" t="s">
        <v>284</v>
      </c>
      <c r="C35" s="46">
        <v>0</v>
      </c>
    </row>
    <row r="36" spans="1:8" x14ac:dyDescent="0.2">
      <c r="A36" s="65">
        <v>1144</v>
      </c>
      <c r="B36" s="35" t="s">
        <v>285</v>
      </c>
      <c r="C36" s="46">
        <v>0</v>
      </c>
    </row>
    <row r="37" spans="1:8" x14ac:dyDescent="0.2">
      <c r="A37" s="65">
        <v>1145</v>
      </c>
      <c r="B37" s="35" t="s">
        <v>286</v>
      </c>
      <c r="C37" s="46">
        <v>0</v>
      </c>
    </row>
    <row r="39" spans="1:8" x14ac:dyDescent="0.2">
      <c r="A39" s="63" t="s">
        <v>287</v>
      </c>
      <c r="B39" s="63"/>
      <c r="C39" s="63"/>
      <c r="D39" s="63"/>
      <c r="E39" s="63"/>
      <c r="F39" s="63"/>
      <c r="G39" s="63"/>
      <c r="H39" s="63"/>
    </row>
    <row r="40" spans="1:8" ht="18" customHeight="1" x14ac:dyDescent="0.2">
      <c r="A40" s="64" t="s">
        <v>59</v>
      </c>
      <c r="B40" s="64" t="s">
        <v>60</v>
      </c>
      <c r="C40" s="64" t="s">
        <v>61</v>
      </c>
      <c r="D40" s="64" t="s">
        <v>577</v>
      </c>
      <c r="E40" s="64" t="s">
        <v>288</v>
      </c>
      <c r="F40" s="64" t="s">
        <v>578</v>
      </c>
      <c r="G40" s="64"/>
      <c r="H40" s="64"/>
    </row>
    <row r="41" spans="1:8" x14ac:dyDescent="0.2">
      <c r="A41" s="65">
        <v>1150</v>
      </c>
      <c r="B41" s="35" t="s">
        <v>289</v>
      </c>
      <c r="C41" s="46">
        <f>C42</f>
        <v>0</v>
      </c>
      <c r="E41" s="35" t="str">
        <f>+IF(OR(C41&lt;&gt;0,C42&lt;&gt;0),"","SIN INFORMACIÓN QUE REVELAR")</f>
        <v>SIN INFORMACIÓN QUE REVELAR</v>
      </c>
    </row>
    <row r="42" spans="1:8" x14ac:dyDescent="0.2">
      <c r="A42" s="65">
        <v>1151</v>
      </c>
      <c r="B42" s="35" t="s">
        <v>290</v>
      </c>
      <c r="C42" s="46">
        <v>0</v>
      </c>
    </row>
    <row r="44" spans="1:8" x14ac:dyDescent="0.2">
      <c r="A44" s="63" t="s">
        <v>291</v>
      </c>
      <c r="B44" s="63"/>
      <c r="C44" s="63"/>
      <c r="D44" s="63"/>
      <c r="E44" s="63"/>
      <c r="F44" s="63"/>
      <c r="G44" s="63"/>
      <c r="H44" s="63"/>
    </row>
    <row r="45" spans="1:8" x14ac:dyDescent="0.2">
      <c r="A45" s="64" t="s">
        <v>59</v>
      </c>
      <c r="B45" s="64" t="s">
        <v>60</v>
      </c>
      <c r="C45" s="64" t="s">
        <v>61</v>
      </c>
      <c r="D45" s="64" t="s">
        <v>254</v>
      </c>
      <c r="E45" s="64" t="s">
        <v>267</v>
      </c>
      <c r="F45" s="64"/>
      <c r="G45" s="64"/>
      <c r="H45" s="64"/>
    </row>
    <row r="46" spans="1:8" x14ac:dyDescent="0.2">
      <c r="A46" s="65">
        <v>1213</v>
      </c>
      <c r="B46" s="35" t="s">
        <v>292</v>
      </c>
      <c r="C46" s="46">
        <v>0</v>
      </c>
      <c r="E46" s="35" t="str">
        <f>IF(OR(C46&lt;&gt;0),"","SIN INFORMACIÓN QUE REVELAR")</f>
        <v>SIN INFORMACIÓN QUE REVELAR</v>
      </c>
    </row>
    <row r="48" spans="1:8" x14ac:dyDescent="0.2">
      <c r="A48" s="63" t="s">
        <v>293</v>
      </c>
      <c r="B48" s="63"/>
      <c r="C48" s="63"/>
      <c r="D48" s="63"/>
      <c r="E48" s="63"/>
      <c r="F48" s="63"/>
      <c r="G48" s="63"/>
      <c r="H48" s="63"/>
    </row>
    <row r="49" spans="1:10" x14ac:dyDescent="0.2">
      <c r="A49" s="64" t="s">
        <v>59</v>
      </c>
      <c r="B49" s="64" t="s">
        <v>60</v>
      </c>
      <c r="C49" s="64" t="s">
        <v>61</v>
      </c>
      <c r="D49" s="64"/>
      <c r="E49" s="64"/>
      <c r="F49" s="64"/>
      <c r="G49" s="64"/>
      <c r="H49" s="64"/>
    </row>
    <row r="50" spans="1:10" x14ac:dyDescent="0.2">
      <c r="A50" s="65">
        <v>1211</v>
      </c>
      <c r="B50" s="35" t="s">
        <v>294</v>
      </c>
      <c r="C50" s="46">
        <v>0</v>
      </c>
      <c r="E50" s="35" t="str">
        <f>+IF(OR(C50&lt;&gt;0,C51&lt;&gt;0,C52&lt;&gt;0),"","SIN INFORMACIÓN QUE REVELAR")</f>
        <v>SIN INFORMACIÓN QUE REVELAR</v>
      </c>
    </row>
    <row r="51" spans="1:10" x14ac:dyDescent="0.2">
      <c r="A51" s="65">
        <v>1212</v>
      </c>
      <c r="B51" s="35" t="s">
        <v>579</v>
      </c>
      <c r="C51" s="46">
        <v>0</v>
      </c>
    </row>
    <row r="52" spans="1:10" x14ac:dyDescent="0.2">
      <c r="A52" s="65">
        <v>1214</v>
      </c>
      <c r="B52" s="35" t="s">
        <v>295</v>
      </c>
      <c r="C52" s="46">
        <v>0</v>
      </c>
    </row>
    <row r="53" spans="1:10" x14ac:dyDescent="0.2">
      <c r="C53" s="46"/>
    </row>
    <row r="54" spans="1:10" x14ac:dyDescent="0.2">
      <c r="A54" s="63" t="s">
        <v>296</v>
      </c>
      <c r="B54" s="63"/>
      <c r="C54" s="63"/>
      <c r="D54" s="63"/>
      <c r="E54" s="63"/>
      <c r="F54" s="63"/>
      <c r="G54" s="63"/>
      <c r="H54" s="63"/>
      <c r="I54" s="63"/>
      <c r="J54" s="63"/>
    </row>
    <row r="55" spans="1:10" x14ac:dyDescent="0.2">
      <c r="A55" s="64" t="s">
        <v>59</v>
      </c>
      <c r="B55" s="64" t="s">
        <v>60</v>
      </c>
      <c r="C55" s="64" t="s">
        <v>61</v>
      </c>
      <c r="D55" s="64" t="s">
        <v>297</v>
      </c>
      <c r="E55" s="64" t="s">
        <v>298</v>
      </c>
      <c r="F55" s="64" t="s">
        <v>299</v>
      </c>
      <c r="G55" s="64" t="s">
        <v>300</v>
      </c>
      <c r="H55" s="64" t="s">
        <v>301</v>
      </c>
      <c r="I55" s="64" t="s">
        <v>302</v>
      </c>
      <c r="J55" s="64" t="s">
        <v>267</v>
      </c>
    </row>
    <row r="56" spans="1:10" x14ac:dyDescent="0.2">
      <c r="A56" s="65">
        <v>1230</v>
      </c>
      <c r="B56" s="35" t="s">
        <v>303</v>
      </c>
      <c r="C56" s="46">
        <f>SUM(C57:C63)</f>
        <v>0</v>
      </c>
      <c r="D56" s="46">
        <f>SUM(D57:D63)</f>
        <v>0</v>
      </c>
      <c r="E56" s="46">
        <f>SUM(E57:E63)</f>
        <v>0</v>
      </c>
      <c r="F56" s="35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65">
        <v>1231</v>
      </c>
      <c r="B57" s="35" t="s">
        <v>304</v>
      </c>
      <c r="C57" s="46">
        <v>0</v>
      </c>
      <c r="D57" s="66"/>
      <c r="E57" s="66"/>
    </row>
    <row r="58" spans="1:10" x14ac:dyDescent="0.2">
      <c r="A58" s="65">
        <v>1232</v>
      </c>
      <c r="B58" s="35" t="s">
        <v>305</v>
      </c>
      <c r="C58" s="46">
        <v>0</v>
      </c>
      <c r="D58" s="46">
        <v>0</v>
      </c>
      <c r="E58" s="46">
        <v>0</v>
      </c>
    </row>
    <row r="59" spans="1:10" x14ac:dyDescent="0.2">
      <c r="A59" s="65">
        <v>1233</v>
      </c>
      <c r="B59" s="35" t="s">
        <v>306</v>
      </c>
      <c r="C59" s="46">
        <v>0</v>
      </c>
      <c r="D59" s="46">
        <v>0</v>
      </c>
      <c r="E59" s="46">
        <v>0</v>
      </c>
    </row>
    <row r="60" spans="1:10" x14ac:dyDescent="0.2">
      <c r="A60" s="65">
        <v>1234</v>
      </c>
      <c r="B60" s="35" t="s">
        <v>307</v>
      </c>
      <c r="C60" s="46">
        <v>0</v>
      </c>
      <c r="D60" s="46">
        <v>0</v>
      </c>
      <c r="E60" s="46">
        <v>0</v>
      </c>
    </row>
    <row r="61" spans="1:10" x14ac:dyDescent="0.2">
      <c r="A61" s="65">
        <v>1235</v>
      </c>
      <c r="B61" s="35" t="s">
        <v>308</v>
      </c>
      <c r="C61" s="46">
        <v>0</v>
      </c>
      <c r="D61" s="46">
        <v>0</v>
      </c>
      <c r="E61" s="46">
        <v>0</v>
      </c>
    </row>
    <row r="62" spans="1:10" x14ac:dyDescent="0.2">
      <c r="A62" s="65">
        <v>1236</v>
      </c>
      <c r="B62" s="35" t="s">
        <v>309</v>
      </c>
      <c r="C62" s="46">
        <v>0</v>
      </c>
      <c r="D62" s="46">
        <v>0</v>
      </c>
      <c r="E62" s="46">
        <v>0</v>
      </c>
    </row>
    <row r="63" spans="1:10" x14ac:dyDescent="0.2">
      <c r="A63" s="65">
        <v>1239</v>
      </c>
      <c r="B63" s="35" t="s">
        <v>310</v>
      </c>
      <c r="C63" s="46">
        <v>0</v>
      </c>
      <c r="D63" s="46">
        <v>0</v>
      </c>
      <c r="E63" s="46">
        <v>0</v>
      </c>
    </row>
    <row r="64" spans="1:10" x14ac:dyDescent="0.2">
      <c r="A64" s="65">
        <v>1240</v>
      </c>
      <c r="B64" s="35" t="s">
        <v>311</v>
      </c>
      <c r="C64" s="46">
        <v>138810481.81999999</v>
      </c>
      <c r="D64" s="46">
        <f t="shared" ref="D64" si="0">SUM(D65:D72)</f>
        <v>0</v>
      </c>
      <c r="E64" s="46">
        <v>122180500.59999999</v>
      </c>
      <c r="F64" s="46"/>
    </row>
    <row r="65" spans="1:9" x14ac:dyDescent="0.2">
      <c r="A65" s="65">
        <v>1241</v>
      </c>
      <c r="B65" s="35" t="s">
        <v>312</v>
      </c>
      <c r="C65" s="46">
        <v>0</v>
      </c>
      <c r="D65" s="46">
        <v>0</v>
      </c>
      <c r="E65" s="46">
        <v>0</v>
      </c>
    </row>
    <row r="66" spans="1:9" x14ac:dyDescent="0.2">
      <c r="A66" s="65">
        <v>1242</v>
      </c>
      <c r="B66" s="35" t="s">
        <v>313</v>
      </c>
      <c r="C66" s="46">
        <v>0</v>
      </c>
      <c r="D66" s="46">
        <v>0</v>
      </c>
      <c r="E66" s="46">
        <v>0</v>
      </c>
    </row>
    <row r="67" spans="1:9" x14ac:dyDescent="0.2">
      <c r="A67" s="65">
        <v>1243</v>
      </c>
      <c r="B67" s="35" t="s">
        <v>314</v>
      </c>
      <c r="C67" s="46">
        <v>0</v>
      </c>
      <c r="D67" s="46">
        <v>0</v>
      </c>
      <c r="E67" s="46">
        <v>0</v>
      </c>
    </row>
    <row r="68" spans="1:9" x14ac:dyDescent="0.2">
      <c r="A68" s="65">
        <v>1244</v>
      </c>
      <c r="B68" s="35" t="s">
        <v>315</v>
      </c>
      <c r="C68" s="46">
        <v>0</v>
      </c>
      <c r="D68" s="46">
        <v>0</v>
      </c>
      <c r="E68" s="46">
        <v>0</v>
      </c>
    </row>
    <row r="69" spans="1:9" x14ac:dyDescent="0.2">
      <c r="A69" s="65">
        <v>1245</v>
      </c>
      <c r="B69" s="35" t="s">
        <v>316</v>
      </c>
      <c r="C69" s="46">
        <v>0</v>
      </c>
      <c r="D69" s="46">
        <v>0</v>
      </c>
      <c r="E69" s="46">
        <v>0</v>
      </c>
    </row>
    <row r="70" spans="1:9" x14ac:dyDescent="0.2">
      <c r="A70" s="65">
        <v>1246</v>
      </c>
      <c r="B70" s="35" t="s">
        <v>317</v>
      </c>
      <c r="C70" s="46">
        <v>0</v>
      </c>
      <c r="D70" s="46">
        <v>0</v>
      </c>
      <c r="E70" s="46">
        <v>0</v>
      </c>
    </row>
    <row r="71" spans="1:9" x14ac:dyDescent="0.2">
      <c r="A71" s="65">
        <v>1247</v>
      </c>
      <c r="B71" s="35" t="s">
        <v>318</v>
      </c>
      <c r="C71" s="46">
        <v>0</v>
      </c>
      <c r="D71" s="46">
        <v>0</v>
      </c>
      <c r="E71" s="46">
        <v>0</v>
      </c>
    </row>
    <row r="72" spans="1:9" x14ac:dyDescent="0.2">
      <c r="A72" s="65">
        <v>1248</v>
      </c>
      <c r="B72" s="35" t="s">
        <v>319</v>
      </c>
      <c r="C72" s="46">
        <v>0</v>
      </c>
      <c r="D72" s="46">
        <v>0</v>
      </c>
      <c r="E72" s="46">
        <v>0</v>
      </c>
    </row>
    <row r="73" spans="1:9" x14ac:dyDescent="0.2">
      <c r="C73" s="46"/>
      <c r="D73" s="46"/>
    </row>
    <row r="74" spans="1:9" x14ac:dyDescent="0.2">
      <c r="A74" s="63" t="s">
        <v>320</v>
      </c>
      <c r="B74" s="63"/>
      <c r="C74" s="63"/>
      <c r="D74" s="63"/>
      <c r="E74" s="63"/>
      <c r="F74" s="63"/>
      <c r="G74" s="63"/>
      <c r="H74" s="63"/>
      <c r="I74" s="63"/>
    </row>
    <row r="75" spans="1:9" x14ac:dyDescent="0.2">
      <c r="A75" s="64" t="s">
        <v>59</v>
      </c>
      <c r="B75" s="64" t="s">
        <v>60</v>
      </c>
      <c r="C75" s="64" t="s">
        <v>61</v>
      </c>
      <c r="D75" s="64" t="s">
        <v>321</v>
      </c>
      <c r="E75" s="64" t="s">
        <v>322</v>
      </c>
      <c r="F75" s="64" t="s">
        <v>580</v>
      </c>
      <c r="G75" s="64" t="s">
        <v>323</v>
      </c>
      <c r="H75" s="64" t="s">
        <v>301</v>
      </c>
      <c r="I75" s="64" t="s">
        <v>267</v>
      </c>
    </row>
    <row r="76" spans="1:9" x14ac:dyDescent="0.2">
      <c r="A76" s="65">
        <v>1250</v>
      </c>
      <c r="B76" s="35" t="s">
        <v>324</v>
      </c>
      <c r="C76" s="46">
        <f>SUM(C77:C81)</f>
        <v>0</v>
      </c>
      <c r="D76" s="46">
        <f>SUM(D77:D81)</f>
        <v>0</v>
      </c>
      <c r="E76" s="46">
        <f>SUM(E77:E81)</f>
        <v>0</v>
      </c>
      <c r="F76" s="35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65">
        <v>1251</v>
      </c>
      <c r="B77" s="35" t="s">
        <v>325</v>
      </c>
      <c r="C77" s="46">
        <v>0</v>
      </c>
      <c r="D77" s="46">
        <v>0</v>
      </c>
      <c r="E77" s="46">
        <v>0</v>
      </c>
    </row>
    <row r="78" spans="1:9" x14ac:dyDescent="0.2">
      <c r="A78" s="65">
        <v>1252</v>
      </c>
      <c r="B78" s="35" t="s">
        <v>326</v>
      </c>
      <c r="C78" s="46">
        <v>0</v>
      </c>
      <c r="D78" s="46">
        <v>0</v>
      </c>
      <c r="E78" s="46">
        <v>0</v>
      </c>
    </row>
    <row r="79" spans="1:9" x14ac:dyDescent="0.2">
      <c r="A79" s="65">
        <v>1253</v>
      </c>
      <c r="B79" s="35" t="s">
        <v>327</v>
      </c>
      <c r="C79" s="46">
        <v>0</v>
      </c>
      <c r="D79" s="46">
        <v>0</v>
      </c>
      <c r="E79" s="46">
        <v>0</v>
      </c>
    </row>
    <row r="80" spans="1:9" x14ac:dyDescent="0.2">
      <c r="A80" s="65">
        <v>1254</v>
      </c>
      <c r="B80" s="35" t="s">
        <v>328</v>
      </c>
      <c r="C80" s="46">
        <v>0</v>
      </c>
      <c r="D80" s="46">
        <v>0</v>
      </c>
      <c r="E80" s="46">
        <v>0</v>
      </c>
    </row>
    <row r="81" spans="1:8" x14ac:dyDescent="0.2">
      <c r="A81" s="65">
        <v>1259</v>
      </c>
      <c r="B81" s="35" t="s">
        <v>329</v>
      </c>
      <c r="C81" s="46">
        <v>0</v>
      </c>
      <c r="D81" s="46">
        <v>0</v>
      </c>
      <c r="E81" s="46">
        <v>0</v>
      </c>
    </row>
    <row r="82" spans="1:8" x14ac:dyDescent="0.2">
      <c r="A82" s="65">
        <v>1270</v>
      </c>
      <c r="B82" s="35" t="s">
        <v>330</v>
      </c>
      <c r="C82" s="46">
        <f>SUM(C83:C88)</f>
        <v>183022.53</v>
      </c>
      <c r="D82" s="66"/>
      <c r="E82" s="66"/>
    </row>
    <row r="83" spans="1:8" x14ac:dyDescent="0.2">
      <c r="A83" s="65">
        <v>1271</v>
      </c>
      <c r="B83" s="35" t="s">
        <v>331</v>
      </c>
      <c r="C83" s="46">
        <v>0</v>
      </c>
      <c r="D83" s="66"/>
      <c r="E83" s="66"/>
    </row>
    <row r="84" spans="1:8" x14ac:dyDescent="0.2">
      <c r="A84" s="65">
        <v>1272</v>
      </c>
      <c r="B84" s="35" t="s">
        <v>332</v>
      </c>
      <c r="C84" s="46">
        <v>0</v>
      </c>
      <c r="D84" s="66"/>
      <c r="E84" s="66"/>
    </row>
    <row r="85" spans="1:8" x14ac:dyDescent="0.2">
      <c r="A85" s="65">
        <v>1273</v>
      </c>
      <c r="B85" s="35" t="s">
        <v>333</v>
      </c>
      <c r="C85" s="46">
        <v>183022.53</v>
      </c>
      <c r="D85" s="66"/>
      <c r="E85" s="66"/>
    </row>
    <row r="86" spans="1:8" x14ac:dyDescent="0.2">
      <c r="A86" s="65">
        <v>1274</v>
      </c>
      <c r="B86" s="35" t="s">
        <v>334</v>
      </c>
      <c r="C86" s="46">
        <v>0</v>
      </c>
      <c r="D86" s="66"/>
      <c r="E86" s="66"/>
    </row>
    <row r="87" spans="1:8" x14ac:dyDescent="0.2">
      <c r="A87" s="65">
        <v>1275</v>
      </c>
      <c r="B87" s="35" t="s">
        <v>335</v>
      </c>
      <c r="C87" s="46">
        <v>0</v>
      </c>
      <c r="D87" s="66"/>
      <c r="E87" s="66"/>
    </row>
    <row r="88" spans="1:8" x14ac:dyDescent="0.2">
      <c r="A88" s="65">
        <v>1279</v>
      </c>
      <c r="B88" s="35" t="s">
        <v>336</v>
      </c>
      <c r="C88" s="46">
        <v>0</v>
      </c>
      <c r="D88" s="66"/>
      <c r="E88" s="66"/>
    </row>
    <row r="90" spans="1:8" x14ac:dyDescent="0.2">
      <c r="A90" s="63" t="s">
        <v>337</v>
      </c>
      <c r="B90" s="63"/>
      <c r="C90" s="63"/>
      <c r="D90" s="63"/>
      <c r="E90" s="63"/>
      <c r="F90" s="63"/>
      <c r="G90" s="63"/>
      <c r="H90" s="63"/>
    </row>
    <row r="91" spans="1:8" x14ac:dyDescent="0.2">
      <c r="A91" s="64" t="s">
        <v>59</v>
      </c>
      <c r="B91" s="64" t="s">
        <v>60</v>
      </c>
      <c r="C91" s="64" t="s">
        <v>61</v>
      </c>
      <c r="D91" s="64" t="s">
        <v>581</v>
      </c>
      <c r="E91" s="64"/>
      <c r="F91" s="64"/>
      <c r="G91" s="64"/>
      <c r="H91" s="64"/>
    </row>
    <row r="92" spans="1:8" x14ac:dyDescent="0.2">
      <c r="A92" s="65">
        <v>1160</v>
      </c>
      <c r="B92" s="35" t="s">
        <v>338</v>
      </c>
      <c r="C92" s="46">
        <f>SUM(C93:C94)</f>
        <v>169036.2</v>
      </c>
      <c r="E92" s="35" t="str">
        <f>IF(OR(C92&lt;&gt;0,C93&lt;&gt;0,C94&lt;&gt;0),"","SIN INFORMACIÓN QUE REVELAR")</f>
        <v/>
      </c>
    </row>
    <row r="93" spans="1:8" x14ac:dyDescent="0.2">
      <c r="A93" s="65">
        <v>1161</v>
      </c>
      <c r="B93" s="35" t="s">
        <v>339</v>
      </c>
      <c r="C93" s="46">
        <v>0</v>
      </c>
    </row>
    <row r="94" spans="1:8" x14ac:dyDescent="0.2">
      <c r="A94" s="65">
        <v>1162</v>
      </c>
      <c r="B94" s="35" t="s">
        <v>340</v>
      </c>
      <c r="C94" s="46">
        <v>169036.2</v>
      </c>
    </row>
    <row r="95" spans="1:8" x14ac:dyDescent="0.2">
      <c r="C95" s="46"/>
    </row>
    <row r="96" spans="1:8" x14ac:dyDescent="0.2">
      <c r="A96" s="63" t="s">
        <v>582</v>
      </c>
      <c r="B96" s="63"/>
      <c r="C96" s="63"/>
      <c r="D96" s="63"/>
      <c r="E96" s="63"/>
      <c r="F96" s="63"/>
      <c r="G96" s="63"/>
      <c r="H96" s="63"/>
    </row>
    <row r="97" spans="1:8" x14ac:dyDescent="0.2">
      <c r="A97" s="64" t="s">
        <v>59</v>
      </c>
      <c r="B97" s="64" t="s">
        <v>60</v>
      </c>
      <c r="C97" s="64" t="s">
        <v>61</v>
      </c>
      <c r="D97" s="64" t="s">
        <v>267</v>
      </c>
      <c r="E97" s="64"/>
      <c r="F97" s="64"/>
      <c r="G97" s="64"/>
      <c r="H97" s="64"/>
    </row>
    <row r="98" spans="1:8" x14ac:dyDescent="0.2">
      <c r="A98" s="65">
        <v>1190</v>
      </c>
      <c r="B98" s="35" t="s">
        <v>341</v>
      </c>
      <c r="C98" s="46">
        <f>SUM(C99:C102)</f>
        <v>0</v>
      </c>
      <c r="E98" s="35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65">
        <v>1191</v>
      </c>
      <c r="B99" s="35" t="s">
        <v>342</v>
      </c>
      <c r="C99" s="46">
        <v>0</v>
      </c>
    </row>
    <row r="100" spans="1:8" x14ac:dyDescent="0.2">
      <c r="A100" s="65">
        <v>1192</v>
      </c>
      <c r="B100" s="35" t="s">
        <v>583</v>
      </c>
      <c r="C100" s="46">
        <v>0</v>
      </c>
    </row>
    <row r="101" spans="1:8" x14ac:dyDescent="0.2">
      <c r="A101" s="65">
        <v>1193</v>
      </c>
      <c r="B101" s="35" t="s">
        <v>584</v>
      </c>
      <c r="C101" s="46">
        <v>0</v>
      </c>
    </row>
    <row r="102" spans="1:8" x14ac:dyDescent="0.2">
      <c r="A102" s="65">
        <v>1194</v>
      </c>
      <c r="B102" s="35" t="s">
        <v>343</v>
      </c>
      <c r="C102" s="46">
        <v>0</v>
      </c>
    </row>
    <row r="103" spans="1:8" x14ac:dyDescent="0.2">
      <c r="A103" s="65">
        <v>1290</v>
      </c>
      <c r="B103" s="35" t="s">
        <v>344</v>
      </c>
      <c r="C103" s="46">
        <f>SUM(C104:C106)</f>
        <v>0</v>
      </c>
    </row>
    <row r="104" spans="1:8" x14ac:dyDescent="0.2">
      <c r="A104" s="65">
        <v>1291</v>
      </c>
      <c r="B104" s="35" t="s">
        <v>345</v>
      </c>
      <c r="C104" s="46">
        <v>0</v>
      </c>
    </row>
    <row r="105" spans="1:8" x14ac:dyDescent="0.2">
      <c r="A105" s="65">
        <v>1292</v>
      </c>
      <c r="B105" s="35" t="s">
        <v>346</v>
      </c>
      <c r="C105" s="46">
        <v>0</v>
      </c>
    </row>
    <row r="106" spans="1:8" x14ac:dyDescent="0.2">
      <c r="A106" s="65">
        <v>1293</v>
      </c>
      <c r="B106" s="35" t="s">
        <v>347</v>
      </c>
      <c r="C106" s="46">
        <v>0</v>
      </c>
    </row>
    <row r="107" spans="1:8" x14ac:dyDescent="0.2">
      <c r="C107" s="46"/>
    </row>
    <row r="108" spans="1:8" x14ac:dyDescent="0.2">
      <c r="A108" s="63" t="s">
        <v>348</v>
      </c>
      <c r="B108" s="63"/>
      <c r="C108" s="63"/>
      <c r="D108" s="63"/>
      <c r="E108" s="63"/>
      <c r="F108" s="63"/>
      <c r="G108" s="63"/>
      <c r="H108" s="63"/>
    </row>
    <row r="109" spans="1:8" x14ac:dyDescent="0.2">
      <c r="A109" s="64" t="s">
        <v>59</v>
      </c>
      <c r="B109" s="64" t="s">
        <v>60</v>
      </c>
      <c r="C109" s="64" t="s">
        <v>61</v>
      </c>
      <c r="D109" s="64" t="s">
        <v>263</v>
      </c>
      <c r="E109" s="64" t="s">
        <v>264</v>
      </c>
      <c r="F109" s="64" t="s">
        <v>265</v>
      </c>
      <c r="G109" s="64" t="s">
        <v>349</v>
      </c>
      <c r="H109" s="64" t="s">
        <v>585</v>
      </c>
    </row>
    <row r="110" spans="1:8" x14ac:dyDescent="0.2">
      <c r="A110" s="65">
        <v>2110</v>
      </c>
      <c r="B110" s="35" t="s">
        <v>350</v>
      </c>
      <c r="C110" s="46">
        <f>SUM(C111:C119)</f>
        <v>11232073.73</v>
      </c>
      <c r="D110" s="46">
        <f>SUM(D111:D119)</f>
        <v>11232073.73</v>
      </c>
      <c r="E110" s="46">
        <f>SUM(E111:E119)</f>
        <v>0</v>
      </c>
      <c r="F110" s="46">
        <f>SUM(F111:F119)</f>
        <v>0</v>
      </c>
      <c r="G110" s="46">
        <f>SUM(G111:G119)</f>
        <v>0</v>
      </c>
      <c r="H110" s="35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65">
        <v>2111</v>
      </c>
      <c r="B111" s="35" t="s">
        <v>351</v>
      </c>
      <c r="C111" s="46">
        <v>11060075.6</v>
      </c>
      <c r="D111" s="46">
        <f>C111</f>
        <v>11060075.6</v>
      </c>
      <c r="E111" s="46">
        <v>0</v>
      </c>
      <c r="F111" s="46">
        <v>0</v>
      </c>
      <c r="G111" s="46">
        <v>0</v>
      </c>
    </row>
    <row r="112" spans="1:8" x14ac:dyDescent="0.2">
      <c r="A112" s="65">
        <v>2112</v>
      </c>
      <c r="B112" s="35" t="s">
        <v>352</v>
      </c>
      <c r="C112" s="46">
        <v>0</v>
      </c>
      <c r="D112" s="46">
        <f t="shared" ref="D112:D119" si="1">C112</f>
        <v>0</v>
      </c>
      <c r="E112" s="46">
        <v>0</v>
      </c>
      <c r="F112" s="46">
        <v>0</v>
      </c>
      <c r="G112" s="46">
        <v>0</v>
      </c>
    </row>
    <row r="113" spans="1:8" x14ac:dyDescent="0.2">
      <c r="A113" s="65">
        <v>2113</v>
      </c>
      <c r="B113" s="35" t="s">
        <v>353</v>
      </c>
      <c r="C113" s="46">
        <v>0</v>
      </c>
      <c r="D113" s="46">
        <f t="shared" si="1"/>
        <v>0</v>
      </c>
      <c r="E113" s="46">
        <v>0</v>
      </c>
      <c r="F113" s="46">
        <v>0</v>
      </c>
      <c r="G113" s="46">
        <v>0</v>
      </c>
    </row>
    <row r="114" spans="1:8" x14ac:dyDescent="0.2">
      <c r="A114" s="65">
        <v>2114</v>
      </c>
      <c r="B114" s="35" t="s">
        <v>354</v>
      </c>
      <c r="C114" s="46">
        <v>0</v>
      </c>
      <c r="D114" s="46">
        <f t="shared" si="1"/>
        <v>0</v>
      </c>
      <c r="E114" s="46">
        <v>0</v>
      </c>
      <c r="F114" s="46">
        <v>0</v>
      </c>
      <c r="G114" s="46">
        <v>0</v>
      </c>
    </row>
    <row r="115" spans="1:8" x14ac:dyDescent="0.2">
      <c r="A115" s="65">
        <v>2115</v>
      </c>
      <c r="B115" s="35" t="s">
        <v>355</v>
      </c>
      <c r="C115" s="46">
        <v>0</v>
      </c>
      <c r="D115" s="46">
        <f t="shared" si="1"/>
        <v>0</v>
      </c>
      <c r="E115" s="46">
        <v>0</v>
      </c>
      <c r="F115" s="46">
        <v>0</v>
      </c>
      <c r="G115" s="46">
        <v>0</v>
      </c>
    </row>
    <row r="116" spans="1:8" x14ac:dyDescent="0.2">
      <c r="A116" s="65">
        <v>2116</v>
      </c>
      <c r="B116" s="35" t="s">
        <v>356</v>
      </c>
      <c r="C116" s="46">
        <v>0</v>
      </c>
      <c r="D116" s="46">
        <f t="shared" si="1"/>
        <v>0</v>
      </c>
      <c r="E116" s="46">
        <v>0</v>
      </c>
      <c r="F116" s="46">
        <v>0</v>
      </c>
      <c r="G116" s="46">
        <v>0</v>
      </c>
    </row>
    <row r="117" spans="1:8" x14ac:dyDescent="0.2">
      <c r="A117" s="65">
        <v>2117</v>
      </c>
      <c r="B117" s="35" t="s">
        <v>357</v>
      </c>
      <c r="C117" s="46">
        <v>171998.13</v>
      </c>
      <c r="D117" s="46">
        <f t="shared" si="1"/>
        <v>171998.13</v>
      </c>
      <c r="E117" s="46">
        <v>0</v>
      </c>
      <c r="F117" s="46">
        <v>0</v>
      </c>
      <c r="G117" s="46">
        <v>0</v>
      </c>
    </row>
    <row r="118" spans="1:8" x14ac:dyDescent="0.2">
      <c r="A118" s="65">
        <v>2118</v>
      </c>
      <c r="B118" s="35" t="s">
        <v>358</v>
      </c>
      <c r="C118" s="46">
        <v>0</v>
      </c>
      <c r="D118" s="46">
        <f t="shared" si="1"/>
        <v>0</v>
      </c>
      <c r="E118" s="46">
        <v>0</v>
      </c>
      <c r="F118" s="46">
        <v>0</v>
      </c>
      <c r="G118" s="46">
        <v>0</v>
      </c>
    </row>
    <row r="119" spans="1:8" x14ac:dyDescent="0.2">
      <c r="A119" s="65">
        <v>2119</v>
      </c>
      <c r="B119" s="35" t="s">
        <v>359</v>
      </c>
      <c r="C119" s="46">
        <v>0</v>
      </c>
      <c r="D119" s="46">
        <f t="shared" si="1"/>
        <v>0</v>
      </c>
      <c r="E119" s="46">
        <v>0</v>
      </c>
      <c r="F119" s="46">
        <v>0</v>
      </c>
      <c r="G119" s="46">
        <v>0</v>
      </c>
    </row>
    <row r="120" spans="1:8" x14ac:dyDescent="0.2">
      <c r="A120" s="65">
        <v>2120</v>
      </c>
      <c r="B120" s="35" t="s">
        <v>360</v>
      </c>
      <c r="C120" s="46">
        <f>SUM(C121:C123)</f>
        <v>0</v>
      </c>
      <c r="D120" s="46">
        <f t="shared" ref="D120:G120" si="2">SUM(D121:D123)</f>
        <v>0</v>
      </c>
      <c r="E120" s="46">
        <f t="shared" si="2"/>
        <v>0</v>
      </c>
      <c r="F120" s="46">
        <f t="shared" si="2"/>
        <v>0</v>
      </c>
      <c r="G120" s="46">
        <f t="shared" si="2"/>
        <v>0</v>
      </c>
    </row>
    <row r="121" spans="1:8" x14ac:dyDescent="0.2">
      <c r="A121" s="65">
        <v>2121</v>
      </c>
      <c r="B121" s="35" t="s">
        <v>361</v>
      </c>
      <c r="C121" s="46">
        <v>0</v>
      </c>
      <c r="D121" s="46">
        <f>C121</f>
        <v>0</v>
      </c>
      <c r="E121" s="46">
        <v>0</v>
      </c>
      <c r="F121" s="46">
        <v>0</v>
      </c>
      <c r="G121" s="46">
        <v>0</v>
      </c>
    </row>
    <row r="122" spans="1:8" x14ac:dyDescent="0.2">
      <c r="A122" s="65">
        <v>2122</v>
      </c>
      <c r="B122" s="35" t="s">
        <v>362</v>
      </c>
      <c r="C122" s="46">
        <v>0</v>
      </c>
      <c r="D122" s="46">
        <f t="shared" ref="D122:D123" si="3">C122</f>
        <v>0</v>
      </c>
      <c r="E122" s="46">
        <v>0</v>
      </c>
      <c r="F122" s="46">
        <v>0</v>
      </c>
      <c r="G122" s="46">
        <v>0</v>
      </c>
    </row>
    <row r="123" spans="1:8" x14ac:dyDescent="0.2">
      <c r="A123" s="65">
        <v>2129</v>
      </c>
      <c r="B123" s="35" t="s">
        <v>363</v>
      </c>
      <c r="C123" s="46">
        <v>0</v>
      </c>
      <c r="D123" s="46">
        <f t="shared" si="3"/>
        <v>0</v>
      </c>
      <c r="E123" s="46">
        <v>0</v>
      </c>
      <c r="F123" s="46">
        <v>0</v>
      </c>
      <c r="G123" s="46">
        <v>0</v>
      </c>
    </row>
    <row r="125" spans="1:8" x14ac:dyDescent="0.2">
      <c r="A125" s="63" t="s">
        <v>364</v>
      </c>
      <c r="B125" s="63"/>
      <c r="C125" s="63"/>
      <c r="D125" s="63"/>
      <c r="E125" s="63"/>
      <c r="F125" s="63"/>
      <c r="G125" s="63"/>
      <c r="H125" s="63"/>
    </row>
    <row r="126" spans="1:8" x14ac:dyDescent="0.2">
      <c r="A126" s="64" t="s">
        <v>59</v>
      </c>
      <c r="B126" s="64" t="s">
        <v>60</v>
      </c>
      <c r="C126" s="64" t="s">
        <v>61</v>
      </c>
      <c r="D126" s="64" t="s">
        <v>365</v>
      </c>
      <c r="E126" s="64" t="s">
        <v>267</v>
      </c>
      <c r="F126" s="64"/>
      <c r="G126" s="64"/>
      <c r="H126" s="64"/>
    </row>
    <row r="127" spans="1:8" x14ac:dyDescent="0.2">
      <c r="A127" s="65">
        <v>2160</v>
      </c>
      <c r="B127" s="35" t="s">
        <v>366</v>
      </c>
      <c r="C127" s="46">
        <f>SUM(C128:C133)</f>
        <v>4065.01</v>
      </c>
      <c r="E127" s="35" t="str">
        <f>IF(OR(C127&lt;&gt;0,C128&lt;&gt;0,C129&lt;&gt;0,C130&lt;&gt;0,C131&lt;&gt;0,C132&lt;&gt;0,C133&lt;&gt;0,C134&lt;&gt;0,C135&lt;&gt;0,C136&lt;&gt;0,C137&lt;&gt;0,C138&lt;&gt;0,C139&lt;&gt;0,C140&lt;&gt;0),"","SIN INFORMACIÓN QUE REVELAR")</f>
        <v/>
      </c>
    </row>
    <row r="128" spans="1:8" x14ac:dyDescent="0.2">
      <c r="A128" s="65">
        <v>2161</v>
      </c>
      <c r="B128" s="35" t="s">
        <v>367</v>
      </c>
      <c r="C128" s="46">
        <v>4065.01</v>
      </c>
    </row>
    <row r="129" spans="1:8" x14ac:dyDescent="0.2">
      <c r="A129" s="65">
        <v>2162</v>
      </c>
      <c r="B129" s="35" t="s">
        <v>368</v>
      </c>
      <c r="C129" s="46">
        <v>0</v>
      </c>
    </row>
    <row r="130" spans="1:8" x14ac:dyDescent="0.2">
      <c r="A130" s="65">
        <v>2163</v>
      </c>
      <c r="B130" s="35" t="s">
        <v>369</v>
      </c>
      <c r="C130" s="46">
        <v>0</v>
      </c>
    </row>
    <row r="131" spans="1:8" x14ac:dyDescent="0.2">
      <c r="A131" s="65">
        <v>2164</v>
      </c>
      <c r="B131" s="35" t="s">
        <v>370</v>
      </c>
      <c r="C131" s="46">
        <v>0</v>
      </c>
    </row>
    <row r="132" spans="1:8" x14ac:dyDescent="0.2">
      <c r="A132" s="65">
        <v>2165</v>
      </c>
      <c r="B132" s="35" t="s">
        <v>371</v>
      </c>
      <c r="C132" s="46">
        <v>0</v>
      </c>
    </row>
    <row r="133" spans="1:8" x14ac:dyDescent="0.2">
      <c r="A133" s="65">
        <v>2166</v>
      </c>
      <c r="B133" s="35" t="s">
        <v>372</v>
      </c>
      <c r="C133" s="46">
        <v>0</v>
      </c>
    </row>
    <row r="134" spans="1:8" x14ac:dyDescent="0.2">
      <c r="A134" s="65">
        <v>2250</v>
      </c>
      <c r="B134" s="35" t="s">
        <v>373</v>
      </c>
      <c r="C134" s="46">
        <f>SUM(C135:C140)</f>
        <v>0</v>
      </c>
    </row>
    <row r="135" spans="1:8" x14ac:dyDescent="0.2">
      <c r="A135" s="65">
        <v>2251</v>
      </c>
      <c r="B135" s="35" t="s">
        <v>374</v>
      </c>
      <c r="C135" s="46">
        <v>0</v>
      </c>
    </row>
    <row r="136" spans="1:8" x14ac:dyDescent="0.2">
      <c r="A136" s="65">
        <v>2252</v>
      </c>
      <c r="B136" s="35" t="s">
        <v>375</v>
      </c>
      <c r="C136" s="46">
        <v>0</v>
      </c>
    </row>
    <row r="137" spans="1:8" x14ac:dyDescent="0.2">
      <c r="A137" s="65">
        <v>2253</v>
      </c>
      <c r="B137" s="35" t="s">
        <v>376</v>
      </c>
      <c r="C137" s="46">
        <v>0</v>
      </c>
    </row>
    <row r="138" spans="1:8" x14ac:dyDescent="0.2">
      <c r="A138" s="65">
        <v>2254</v>
      </c>
      <c r="B138" s="35" t="s">
        <v>377</v>
      </c>
      <c r="C138" s="46">
        <v>0</v>
      </c>
    </row>
    <row r="139" spans="1:8" x14ac:dyDescent="0.2">
      <c r="A139" s="65">
        <v>2255</v>
      </c>
      <c r="B139" s="35" t="s">
        <v>378</v>
      </c>
      <c r="C139" s="46">
        <v>0</v>
      </c>
    </row>
    <row r="140" spans="1:8" x14ac:dyDescent="0.2">
      <c r="A140" s="65">
        <v>2256</v>
      </c>
      <c r="B140" s="35" t="s">
        <v>379</v>
      </c>
      <c r="C140" s="46">
        <v>0</v>
      </c>
    </row>
    <row r="142" spans="1:8" x14ac:dyDescent="0.2">
      <c r="A142" s="63" t="s">
        <v>380</v>
      </c>
      <c r="B142" s="63"/>
      <c r="C142" s="63"/>
      <c r="D142" s="63"/>
      <c r="E142" s="63"/>
      <c r="F142" s="63"/>
      <c r="G142" s="63"/>
      <c r="H142" s="63"/>
    </row>
    <row r="143" spans="1:8" x14ac:dyDescent="0.2">
      <c r="A143" s="64" t="s">
        <v>59</v>
      </c>
      <c r="B143" s="64" t="s">
        <v>60</v>
      </c>
      <c r="C143" s="64" t="s">
        <v>61</v>
      </c>
      <c r="D143" s="64" t="s">
        <v>365</v>
      </c>
      <c r="E143" s="64" t="s">
        <v>267</v>
      </c>
      <c r="F143" s="64"/>
      <c r="G143" s="64"/>
      <c r="H143" s="64"/>
    </row>
    <row r="144" spans="1:8" x14ac:dyDescent="0.2">
      <c r="A144" s="65">
        <v>2150</v>
      </c>
      <c r="B144" s="35" t="s">
        <v>381</v>
      </c>
      <c r="C144" s="46">
        <f>SUM(C145:C147)</f>
        <v>0</v>
      </c>
      <c r="E144" s="35" t="str">
        <f>IF(OR(C144&lt;&gt;0,C145&lt;&gt;0,C146&lt;&gt;0,C147&lt;&gt;0,C148&lt;&gt;0,C149&lt;&gt;0,C150&lt;&gt;0,C151&lt;&gt;0),"","SIN INFORMACIÓN QUE REVELAR")</f>
        <v>SIN INFORMACIÓN QUE REVELAR</v>
      </c>
    </row>
    <row r="145" spans="1:8" x14ac:dyDescent="0.2">
      <c r="A145" s="65">
        <v>2151</v>
      </c>
      <c r="B145" s="35" t="s">
        <v>382</v>
      </c>
      <c r="C145" s="46">
        <v>0</v>
      </c>
    </row>
    <row r="146" spans="1:8" x14ac:dyDescent="0.2">
      <c r="A146" s="65">
        <v>2152</v>
      </c>
      <c r="B146" s="35" t="s">
        <v>383</v>
      </c>
      <c r="C146" s="46">
        <v>0</v>
      </c>
    </row>
    <row r="147" spans="1:8" x14ac:dyDescent="0.2">
      <c r="A147" s="65">
        <v>2159</v>
      </c>
      <c r="B147" s="35" t="s">
        <v>384</v>
      </c>
      <c r="C147" s="46">
        <v>0</v>
      </c>
    </row>
    <row r="148" spans="1:8" x14ac:dyDescent="0.2">
      <c r="A148" s="65">
        <v>2240</v>
      </c>
      <c r="B148" s="35" t="s">
        <v>385</v>
      </c>
      <c r="C148" s="46">
        <f>SUM(C149:C151)</f>
        <v>0</v>
      </c>
    </row>
    <row r="149" spans="1:8" x14ac:dyDescent="0.2">
      <c r="A149" s="65">
        <v>2241</v>
      </c>
      <c r="B149" s="35" t="s">
        <v>386</v>
      </c>
      <c r="C149" s="46">
        <v>0</v>
      </c>
    </row>
    <row r="150" spans="1:8" x14ac:dyDescent="0.2">
      <c r="A150" s="65">
        <v>2242</v>
      </c>
      <c r="B150" s="35" t="s">
        <v>387</v>
      </c>
      <c r="C150" s="46">
        <v>0</v>
      </c>
    </row>
    <row r="151" spans="1:8" x14ac:dyDescent="0.2">
      <c r="A151" s="65">
        <v>2249</v>
      </c>
      <c r="B151" s="35" t="s">
        <v>388</v>
      </c>
      <c r="C151" s="46">
        <v>0</v>
      </c>
    </row>
    <row r="153" spans="1:8" x14ac:dyDescent="0.2">
      <c r="A153" s="63" t="s">
        <v>389</v>
      </c>
      <c r="B153" s="63"/>
      <c r="C153" s="63"/>
      <c r="D153" s="63"/>
      <c r="E153" s="63"/>
      <c r="F153" s="63"/>
      <c r="G153" s="63"/>
      <c r="H153" s="63"/>
    </row>
    <row r="154" spans="1:8" x14ac:dyDescent="0.2">
      <c r="A154" s="64" t="s">
        <v>59</v>
      </c>
      <c r="B154" s="64" t="s">
        <v>60</v>
      </c>
      <c r="C154" s="64" t="s">
        <v>61</v>
      </c>
      <c r="D154" s="64" t="s">
        <v>365</v>
      </c>
      <c r="E154" s="64" t="s">
        <v>267</v>
      </c>
      <c r="F154" s="64"/>
      <c r="G154" s="64"/>
      <c r="H154" s="64"/>
    </row>
    <row r="155" spans="1:8" x14ac:dyDescent="0.2">
      <c r="A155" s="67">
        <v>2170</v>
      </c>
      <c r="B155" s="68" t="s">
        <v>390</v>
      </c>
      <c r="C155" s="69">
        <f>SUM(C156:C158)</f>
        <v>0</v>
      </c>
      <c r="D155" s="68"/>
      <c r="E155" s="68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8" x14ac:dyDescent="0.2">
      <c r="A156" s="67">
        <v>2171</v>
      </c>
      <c r="B156" s="68" t="s">
        <v>391</v>
      </c>
      <c r="C156" s="69">
        <v>0</v>
      </c>
      <c r="D156" s="68"/>
      <c r="E156" s="68"/>
    </row>
    <row r="157" spans="1:8" x14ac:dyDescent="0.2">
      <c r="A157" s="67">
        <v>2172</v>
      </c>
      <c r="B157" s="68" t="s">
        <v>392</v>
      </c>
      <c r="C157" s="69">
        <v>0</v>
      </c>
      <c r="D157" s="68"/>
      <c r="E157" s="68"/>
    </row>
    <row r="158" spans="1:8" x14ac:dyDescent="0.2">
      <c r="A158" s="67">
        <v>2179</v>
      </c>
      <c r="B158" s="68" t="s">
        <v>393</v>
      </c>
      <c r="C158" s="69">
        <v>0</v>
      </c>
      <c r="D158" s="68"/>
      <c r="E158" s="68"/>
    </row>
    <row r="159" spans="1:8" x14ac:dyDescent="0.2">
      <c r="A159" s="67">
        <v>2260</v>
      </c>
      <c r="B159" s="68" t="s">
        <v>394</v>
      </c>
      <c r="C159" s="69">
        <f>SUM(C160:C163)</f>
        <v>0</v>
      </c>
      <c r="D159" s="68"/>
      <c r="E159" s="68"/>
    </row>
    <row r="160" spans="1:8" x14ac:dyDescent="0.2">
      <c r="A160" s="67">
        <v>2261</v>
      </c>
      <c r="B160" s="68" t="s">
        <v>395</v>
      </c>
      <c r="C160" s="69">
        <v>0</v>
      </c>
      <c r="D160" s="68"/>
    </row>
    <row r="161" spans="1:8" x14ac:dyDescent="0.2">
      <c r="A161" s="67">
        <v>2262</v>
      </c>
      <c r="B161" s="68" t="s">
        <v>396</v>
      </c>
      <c r="C161" s="69">
        <v>0</v>
      </c>
      <c r="D161" s="68"/>
      <c r="E161" s="68"/>
    </row>
    <row r="162" spans="1:8" x14ac:dyDescent="0.2">
      <c r="A162" s="67">
        <v>2263</v>
      </c>
      <c r="B162" s="68" t="s">
        <v>397</v>
      </c>
      <c r="C162" s="69">
        <v>0</v>
      </c>
      <c r="D162" s="68"/>
      <c r="E162" s="68"/>
    </row>
    <row r="163" spans="1:8" x14ac:dyDescent="0.2">
      <c r="A163" s="67">
        <v>2269</v>
      </c>
      <c r="B163" s="68" t="s">
        <v>398</v>
      </c>
      <c r="C163" s="69">
        <v>0</v>
      </c>
      <c r="D163" s="68"/>
      <c r="E163" s="68"/>
    </row>
    <row r="164" spans="1:8" x14ac:dyDescent="0.2">
      <c r="A164" s="68"/>
      <c r="B164" s="68"/>
      <c r="C164" s="68"/>
      <c r="D164" s="68"/>
      <c r="E164" s="68"/>
    </row>
    <row r="165" spans="1:8" x14ac:dyDescent="0.2">
      <c r="A165" s="63" t="s">
        <v>399</v>
      </c>
      <c r="B165" s="63"/>
      <c r="C165" s="63"/>
      <c r="D165" s="63"/>
      <c r="E165" s="63"/>
      <c r="F165" s="63"/>
      <c r="G165" s="63"/>
      <c r="H165" s="63"/>
    </row>
    <row r="166" spans="1:8" x14ac:dyDescent="0.2">
      <c r="A166" s="64" t="s">
        <v>59</v>
      </c>
      <c r="B166" s="64" t="s">
        <v>60</v>
      </c>
      <c r="C166" s="64" t="s">
        <v>61</v>
      </c>
      <c r="D166" s="64" t="s">
        <v>365</v>
      </c>
      <c r="E166" s="64" t="s">
        <v>267</v>
      </c>
      <c r="F166" s="64"/>
      <c r="G166" s="64"/>
      <c r="H166" s="64"/>
    </row>
    <row r="167" spans="1:8" x14ac:dyDescent="0.2">
      <c r="A167" s="67">
        <v>2190</v>
      </c>
      <c r="B167" s="68" t="s">
        <v>400</v>
      </c>
      <c r="C167" s="69">
        <f>SUM(C168:C170)</f>
        <v>0</v>
      </c>
      <c r="D167" s="68"/>
      <c r="E167" s="68" t="str">
        <f>IF(OR(C167&lt;&gt;0,C168&lt;&gt;0,C169&lt;&gt;0,C170&lt;&gt;0),"","SIN INFORMACIÓN QUE REVELAR")</f>
        <v>SIN INFORMACIÓN QUE REVELAR</v>
      </c>
    </row>
    <row r="168" spans="1:8" x14ac:dyDescent="0.2">
      <c r="A168" s="67">
        <v>2191</v>
      </c>
      <c r="B168" s="68" t="s">
        <v>401</v>
      </c>
      <c r="C168" s="69">
        <v>0</v>
      </c>
      <c r="D168" s="68"/>
      <c r="E168" s="68"/>
    </row>
    <row r="169" spans="1:8" x14ac:dyDescent="0.2">
      <c r="A169" s="67">
        <v>2192</v>
      </c>
      <c r="B169" s="68" t="s">
        <v>402</v>
      </c>
      <c r="C169" s="69">
        <v>0</v>
      </c>
      <c r="D169" s="68"/>
    </row>
    <row r="170" spans="1:8" x14ac:dyDescent="0.2">
      <c r="A170" s="67">
        <v>2199</v>
      </c>
      <c r="B170" s="68" t="s">
        <v>403</v>
      </c>
      <c r="C170" s="69">
        <v>0</v>
      </c>
      <c r="D170" s="68"/>
      <c r="E170" s="68"/>
    </row>
    <row r="171" spans="1:8" x14ac:dyDescent="0.2">
      <c r="A171" s="68"/>
      <c r="B171" s="68"/>
      <c r="C171" s="69"/>
      <c r="D171" s="68"/>
      <c r="E171" s="68"/>
    </row>
    <row r="172" spans="1:8" x14ac:dyDescent="0.2">
      <c r="A172" s="68"/>
      <c r="B172" s="68"/>
      <c r="C172" s="68"/>
      <c r="D172" s="68"/>
      <c r="E172" s="68"/>
    </row>
    <row r="173" spans="1:8" x14ac:dyDescent="0.2">
      <c r="A173" s="68"/>
      <c r="B173" s="68" t="s">
        <v>575</v>
      </c>
      <c r="C173" s="68"/>
      <c r="D173" s="68"/>
      <c r="E173" s="68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8E460-F364-4B6B-9A71-24675DDE6092}">
  <sheetPr>
    <tabColor rgb="FF0070C0"/>
  </sheetPr>
  <dimension ref="A1:E31"/>
  <sheetViews>
    <sheetView topLeftCell="A23" workbookViewId="0">
      <selection activeCell="D1" sqref="D1"/>
    </sheetView>
  </sheetViews>
  <sheetFormatPr baseColWidth="10" defaultColWidth="9.5703125" defaultRowHeight="11.25" x14ac:dyDescent="0.2"/>
  <cols>
    <col min="1" max="1" width="10.42578125" style="73" customWidth="1"/>
    <col min="2" max="2" width="50.42578125" style="73" customWidth="1"/>
    <col min="3" max="3" width="24" style="73" customWidth="1"/>
    <col min="4" max="4" width="17.42578125" style="73" customWidth="1"/>
    <col min="5" max="5" width="25.28515625" style="73" bestFit="1" customWidth="1"/>
    <col min="6" max="16384" width="9.5703125" style="73"/>
  </cols>
  <sheetData>
    <row r="1" spans="1:5" ht="12.6" customHeight="1" x14ac:dyDescent="0.2">
      <c r="A1" s="70" t="s">
        <v>561</v>
      </c>
      <c r="B1" s="70"/>
      <c r="C1" s="70"/>
      <c r="D1" s="71" t="s">
        <v>0</v>
      </c>
      <c r="E1" s="72">
        <v>2025</v>
      </c>
    </row>
    <row r="2" spans="1:5" ht="12.6" customHeight="1" x14ac:dyDescent="0.2">
      <c r="A2" s="70" t="s">
        <v>404</v>
      </c>
      <c r="B2" s="70"/>
      <c r="C2" s="70"/>
      <c r="D2" s="71" t="s">
        <v>2</v>
      </c>
      <c r="E2" s="72" t="s">
        <v>562</v>
      </c>
    </row>
    <row r="3" spans="1:5" ht="12.6" customHeight="1" x14ac:dyDescent="0.2">
      <c r="A3" s="70" t="s">
        <v>563</v>
      </c>
      <c r="B3" s="70"/>
      <c r="C3" s="70"/>
      <c r="D3" s="71" t="s">
        <v>3</v>
      </c>
      <c r="E3" s="72" t="s">
        <v>564</v>
      </c>
    </row>
    <row r="4" spans="1:5" ht="12.6" customHeight="1" x14ac:dyDescent="0.2">
      <c r="A4" s="70" t="s">
        <v>4</v>
      </c>
      <c r="B4" s="70"/>
      <c r="C4" s="70"/>
      <c r="D4" s="71"/>
      <c r="E4" s="72"/>
    </row>
    <row r="5" spans="1:5" x14ac:dyDescent="0.2">
      <c r="A5" s="74" t="s">
        <v>57</v>
      </c>
      <c r="B5" s="75"/>
      <c r="C5" s="75"/>
      <c r="D5" s="75"/>
      <c r="E5" s="75"/>
    </row>
    <row r="7" spans="1:5" x14ac:dyDescent="0.2">
      <c r="A7" s="75" t="s">
        <v>405</v>
      </c>
      <c r="B7" s="75"/>
      <c r="C7" s="75"/>
      <c r="D7" s="75"/>
      <c r="E7" s="75"/>
    </row>
    <row r="8" spans="1:5" x14ac:dyDescent="0.2">
      <c r="A8" s="76" t="s">
        <v>59</v>
      </c>
      <c r="B8" s="76" t="s">
        <v>60</v>
      </c>
      <c r="C8" s="76" t="s">
        <v>61</v>
      </c>
      <c r="D8" s="76" t="s">
        <v>254</v>
      </c>
      <c r="E8" s="76" t="s">
        <v>365</v>
      </c>
    </row>
    <row r="9" spans="1:5" x14ac:dyDescent="0.2">
      <c r="A9" s="77">
        <v>3110</v>
      </c>
      <c r="B9" s="73" t="s">
        <v>113</v>
      </c>
      <c r="C9" s="78">
        <v>2867525</v>
      </c>
      <c r="E9" s="73" t="str">
        <f>IF(OR(C9&lt;&gt;0,C10&lt;&gt;0,C11&lt;&gt;0),"","SIN INFORMACIÓN QUE REVELAR")</f>
        <v/>
      </c>
    </row>
    <row r="10" spans="1:5" x14ac:dyDescent="0.2">
      <c r="A10" s="77">
        <v>3120</v>
      </c>
      <c r="B10" s="73" t="s">
        <v>406</v>
      </c>
      <c r="C10" s="78">
        <v>0</v>
      </c>
      <c r="E10" s="35"/>
    </row>
    <row r="11" spans="1:5" x14ac:dyDescent="0.2">
      <c r="A11" s="77">
        <v>3130</v>
      </c>
      <c r="B11" s="73" t="s">
        <v>407</v>
      </c>
      <c r="C11" s="78">
        <v>0</v>
      </c>
    </row>
    <row r="13" spans="1:5" x14ac:dyDescent="0.2">
      <c r="A13" s="75" t="s">
        <v>408</v>
      </c>
      <c r="B13" s="75"/>
      <c r="C13" s="75"/>
      <c r="D13" s="75"/>
      <c r="E13" s="75"/>
    </row>
    <row r="14" spans="1:5" x14ac:dyDescent="0.2">
      <c r="A14" s="76" t="s">
        <v>59</v>
      </c>
      <c r="B14" s="76" t="s">
        <v>60</v>
      </c>
      <c r="C14" s="76" t="s">
        <v>61</v>
      </c>
      <c r="D14" s="76" t="s">
        <v>409</v>
      </c>
      <c r="E14" s="76"/>
    </row>
    <row r="15" spans="1:5" x14ac:dyDescent="0.2">
      <c r="A15" s="77">
        <v>3210</v>
      </c>
      <c r="B15" s="73" t="s">
        <v>410</v>
      </c>
      <c r="C15" s="78">
        <v>1054577.3900000006</v>
      </c>
      <c r="E15" s="73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77">
        <v>3220</v>
      </c>
      <c r="B16" s="73" t="s">
        <v>411</v>
      </c>
      <c r="C16" s="78">
        <v>34206897.130000003</v>
      </c>
    </row>
    <row r="17" spans="1:5" x14ac:dyDescent="0.2">
      <c r="A17" s="77">
        <v>3230</v>
      </c>
      <c r="B17" s="73" t="s">
        <v>412</v>
      </c>
      <c r="C17" s="78">
        <f>SUM(C18:C21)</f>
        <v>0</v>
      </c>
    </row>
    <row r="18" spans="1:5" x14ac:dyDescent="0.2">
      <c r="A18" s="77">
        <v>3231</v>
      </c>
      <c r="B18" s="73" t="s">
        <v>413</v>
      </c>
      <c r="C18" s="78">
        <v>0</v>
      </c>
    </row>
    <row r="19" spans="1:5" x14ac:dyDescent="0.2">
      <c r="A19" s="77">
        <v>3232</v>
      </c>
      <c r="B19" s="73" t="s">
        <v>414</v>
      </c>
      <c r="C19" s="78">
        <v>0</v>
      </c>
      <c r="E19" s="35"/>
    </row>
    <row r="20" spans="1:5" x14ac:dyDescent="0.2">
      <c r="A20" s="77">
        <v>3233</v>
      </c>
      <c r="B20" s="73" t="s">
        <v>415</v>
      </c>
      <c r="C20" s="78">
        <v>0</v>
      </c>
    </row>
    <row r="21" spans="1:5" x14ac:dyDescent="0.2">
      <c r="A21" s="77">
        <v>3239</v>
      </c>
      <c r="B21" s="73" t="s">
        <v>416</v>
      </c>
      <c r="C21" s="78">
        <v>0</v>
      </c>
    </row>
    <row r="22" spans="1:5" x14ac:dyDescent="0.2">
      <c r="A22" s="77">
        <v>3240</v>
      </c>
      <c r="B22" s="73" t="s">
        <v>417</v>
      </c>
      <c r="C22" s="78">
        <f>SUM(C23:C25)</f>
        <v>0</v>
      </c>
    </row>
    <row r="23" spans="1:5" x14ac:dyDescent="0.2">
      <c r="A23" s="77">
        <v>3241</v>
      </c>
      <c r="B23" s="73" t="s">
        <v>418</v>
      </c>
      <c r="C23" s="78">
        <v>0</v>
      </c>
    </row>
    <row r="24" spans="1:5" x14ac:dyDescent="0.2">
      <c r="A24" s="77">
        <v>3242</v>
      </c>
      <c r="B24" s="73" t="s">
        <v>419</v>
      </c>
      <c r="C24" s="78">
        <v>0</v>
      </c>
    </row>
    <row r="25" spans="1:5" x14ac:dyDescent="0.2">
      <c r="A25" s="77">
        <v>3243</v>
      </c>
      <c r="B25" s="73" t="s">
        <v>420</v>
      </c>
      <c r="C25" s="78">
        <v>0</v>
      </c>
    </row>
    <row r="26" spans="1:5" x14ac:dyDescent="0.2">
      <c r="A26" s="77">
        <v>3250</v>
      </c>
      <c r="B26" s="73" t="s">
        <v>421</v>
      </c>
      <c r="C26" s="78">
        <f>SUM(C27:C29)</f>
        <v>-6937169.3099999996</v>
      </c>
    </row>
    <row r="27" spans="1:5" x14ac:dyDescent="0.2">
      <c r="A27" s="77">
        <v>3251</v>
      </c>
      <c r="B27" s="73" t="s">
        <v>422</v>
      </c>
      <c r="C27" s="78">
        <v>0</v>
      </c>
    </row>
    <row r="28" spans="1:5" x14ac:dyDescent="0.2">
      <c r="A28" s="77">
        <v>3252</v>
      </c>
      <c r="B28" s="73" t="s">
        <v>423</v>
      </c>
      <c r="C28" s="78">
        <v>0</v>
      </c>
    </row>
    <row r="29" spans="1:5" x14ac:dyDescent="0.2">
      <c r="A29" s="77">
        <v>3253</v>
      </c>
      <c r="B29" s="73" t="s">
        <v>586</v>
      </c>
      <c r="C29" s="78">
        <v>-6937169.3099999996</v>
      </c>
    </row>
    <row r="31" spans="1:5" x14ac:dyDescent="0.2">
      <c r="B31" s="73" t="s">
        <v>575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4897C-7F31-4DE5-9EFB-F8B05CE880E3}">
  <sheetPr>
    <tabColor rgb="FF0070C0"/>
  </sheetPr>
  <dimension ref="A1:G143"/>
  <sheetViews>
    <sheetView topLeftCell="A117" zoomScaleNormal="100" workbookViewId="0">
      <selection activeCell="D1" sqref="D1"/>
    </sheetView>
  </sheetViews>
  <sheetFormatPr baseColWidth="10" defaultColWidth="9.5703125" defaultRowHeight="11.25" x14ac:dyDescent="0.2"/>
  <cols>
    <col min="1" max="1" width="10.42578125" style="73" customWidth="1"/>
    <col min="2" max="2" width="66.42578125" style="73" bestFit="1" customWidth="1"/>
    <col min="3" max="3" width="16.140625" style="73" bestFit="1" customWidth="1"/>
    <col min="4" max="4" width="17.28515625" style="73" bestFit="1" customWidth="1"/>
    <col min="5" max="5" width="25.28515625" style="73" bestFit="1" customWidth="1"/>
    <col min="6" max="7" width="9.5703125" style="73"/>
    <col min="8" max="8" width="10.5703125" style="73" bestFit="1" customWidth="1"/>
    <col min="9" max="16384" width="9.5703125" style="73"/>
  </cols>
  <sheetData>
    <row r="1" spans="1:5" s="79" customFormat="1" ht="12.6" customHeight="1" x14ac:dyDescent="0.25">
      <c r="A1" s="70" t="s">
        <v>561</v>
      </c>
      <c r="B1" s="70"/>
      <c r="C1" s="70"/>
      <c r="D1" s="71" t="s">
        <v>0</v>
      </c>
      <c r="E1" s="72">
        <v>2025</v>
      </c>
    </row>
    <row r="2" spans="1:5" s="79" customFormat="1" ht="12.6" customHeight="1" x14ac:dyDescent="0.25">
      <c r="A2" s="70" t="s">
        <v>424</v>
      </c>
      <c r="B2" s="70"/>
      <c r="C2" s="70"/>
      <c r="D2" s="71" t="s">
        <v>2</v>
      </c>
      <c r="E2" s="72" t="s">
        <v>562</v>
      </c>
    </row>
    <row r="3" spans="1:5" s="79" customFormat="1" ht="12.6" customHeight="1" x14ac:dyDescent="0.25">
      <c r="A3" s="70" t="s">
        <v>563</v>
      </c>
      <c r="B3" s="70"/>
      <c r="C3" s="70"/>
      <c r="D3" s="71" t="s">
        <v>3</v>
      </c>
      <c r="E3" s="72" t="s">
        <v>564</v>
      </c>
    </row>
    <row r="4" spans="1:5" s="79" customFormat="1" ht="12.6" customHeight="1" x14ac:dyDescent="0.25">
      <c r="A4" s="70" t="s">
        <v>4</v>
      </c>
      <c r="B4" s="70"/>
      <c r="C4" s="70"/>
      <c r="D4" s="71"/>
      <c r="E4" s="72"/>
    </row>
    <row r="5" spans="1:5" x14ac:dyDescent="0.2">
      <c r="A5" s="74" t="s">
        <v>57</v>
      </c>
      <c r="B5" s="75"/>
      <c r="C5" s="75"/>
      <c r="D5" s="75"/>
      <c r="E5" s="75"/>
    </row>
    <row r="7" spans="1:5" x14ac:dyDescent="0.2">
      <c r="A7" s="75" t="s">
        <v>425</v>
      </c>
      <c r="B7" s="75"/>
      <c r="C7" s="75"/>
      <c r="D7" s="75"/>
      <c r="E7" s="80"/>
    </row>
    <row r="8" spans="1:5" x14ac:dyDescent="0.2">
      <c r="A8" s="76" t="s">
        <v>59</v>
      </c>
      <c r="B8" s="76" t="s">
        <v>60</v>
      </c>
      <c r="C8" s="81">
        <v>2025</v>
      </c>
      <c r="D8" s="81">
        <v>2024</v>
      </c>
      <c r="E8" s="82"/>
    </row>
    <row r="9" spans="1:5" x14ac:dyDescent="0.2">
      <c r="A9" s="77">
        <v>1111</v>
      </c>
      <c r="B9" s="73" t="s">
        <v>426</v>
      </c>
      <c r="C9" s="78">
        <v>0</v>
      </c>
      <c r="D9" s="78">
        <v>0</v>
      </c>
      <c r="E9" s="73" t="str">
        <f>IF(OR(C9&lt;&gt;0,C10&lt;&gt;0,C11&lt;&gt;0,C12&lt;&gt;0,C13&lt;&gt;0,C14&lt;&gt;0,C15&lt;&gt;0,C16&lt;&gt;0),"","SIN INFORMACIÓN QUE REVELAR")</f>
        <v/>
      </c>
    </row>
    <row r="10" spans="1:5" x14ac:dyDescent="0.2">
      <c r="A10" s="77">
        <v>1112</v>
      </c>
      <c r="B10" s="73" t="s">
        <v>427</v>
      </c>
      <c r="C10" s="78">
        <v>24535470.579999998</v>
      </c>
      <c r="D10" s="78">
        <v>12447837</v>
      </c>
    </row>
    <row r="11" spans="1:5" x14ac:dyDescent="0.2">
      <c r="A11" s="77">
        <v>1113</v>
      </c>
      <c r="B11" s="73" t="s">
        <v>428</v>
      </c>
      <c r="C11" s="78">
        <v>0</v>
      </c>
      <c r="D11" s="78">
        <v>0</v>
      </c>
    </row>
    <row r="12" spans="1:5" x14ac:dyDescent="0.2">
      <c r="A12" s="77">
        <v>1114</v>
      </c>
      <c r="B12" s="73" t="s">
        <v>255</v>
      </c>
      <c r="C12" s="78">
        <v>0</v>
      </c>
      <c r="D12" s="78">
        <v>0</v>
      </c>
    </row>
    <row r="13" spans="1:5" x14ac:dyDescent="0.2">
      <c r="A13" s="77">
        <v>1115</v>
      </c>
      <c r="B13" s="73" t="s">
        <v>256</v>
      </c>
      <c r="C13" s="78">
        <v>0</v>
      </c>
      <c r="D13" s="78">
        <v>0</v>
      </c>
    </row>
    <row r="14" spans="1:5" x14ac:dyDescent="0.2">
      <c r="A14" s="77">
        <v>1116</v>
      </c>
      <c r="B14" s="73" t="s">
        <v>429</v>
      </c>
      <c r="C14" s="78">
        <v>23220</v>
      </c>
      <c r="D14" s="78">
        <v>0</v>
      </c>
    </row>
    <row r="15" spans="1:5" x14ac:dyDescent="0.2">
      <c r="A15" s="77">
        <v>1119</v>
      </c>
      <c r="B15" s="73" t="s">
        <v>430</v>
      </c>
      <c r="C15" s="78">
        <v>0</v>
      </c>
      <c r="D15" s="78">
        <v>0</v>
      </c>
    </row>
    <row r="16" spans="1:5" x14ac:dyDescent="0.2">
      <c r="A16" s="83">
        <v>1110</v>
      </c>
      <c r="B16" s="84" t="s">
        <v>431</v>
      </c>
      <c r="C16" s="85">
        <f>SUM(C9:C15)</f>
        <v>24558690.579999998</v>
      </c>
      <c r="D16" s="85">
        <f>SUM(D9:D15)</f>
        <v>12447837</v>
      </c>
    </row>
    <row r="19" spans="1:5" x14ac:dyDescent="0.2">
      <c r="A19" s="75" t="s">
        <v>432</v>
      </c>
      <c r="B19" s="75"/>
      <c r="C19" s="75"/>
      <c r="D19" s="75"/>
    </row>
    <row r="20" spans="1:5" x14ac:dyDescent="0.2">
      <c r="A20" s="76" t="s">
        <v>59</v>
      </c>
      <c r="B20" s="76" t="s">
        <v>60</v>
      </c>
      <c r="C20" s="81">
        <v>2025</v>
      </c>
      <c r="D20" s="81">
        <v>2024</v>
      </c>
    </row>
    <row r="21" spans="1:5" x14ac:dyDescent="0.2">
      <c r="A21" s="77">
        <v>1230</v>
      </c>
      <c r="B21" s="73" t="s">
        <v>303</v>
      </c>
      <c r="C21" s="85">
        <f>SUM(C22:C28)</f>
        <v>0</v>
      </c>
      <c r="D21" s="85">
        <f>SUM(D22:D28)</f>
        <v>0</v>
      </c>
      <c r="E21" s="73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77">
        <v>1231</v>
      </c>
      <c r="B22" s="73" t="s">
        <v>304</v>
      </c>
      <c r="C22" s="78">
        <v>0</v>
      </c>
      <c r="D22" s="78">
        <v>0</v>
      </c>
    </row>
    <row r="23" spans="1:5" x14ac:dyDescent="0.2">
      <c r="A23" s="77">
        <v>1232</v>
      </c>
      <c r="B23" s="73" t="s">
        <v>305</v>
      </c>
      <c r="C23" s="78">
        <v>0</v>
      </c>
      <c r="D23" s="78">
        <v>0</v>
      </c>
    </row>
    <row r="24" spans="1:5" x14ac:dyDescent="0.2">
      <c r="A24" s="77">
        <v>1233</v>
      </c>
      <c r="B24" s="73" t="s">
        <v>306</v>
      </c>
      <c r="C24" s="78">
        <v>0</v>
      </c>
      <c r="D24" s="78">
        <v>0</v>
      </c>
    </row>
    <row r="25" spans="1:5" x14ac:dyDescent="0.2">
      <c r="A25" s="77">
        <v>1234</v>
      </c>
      <c r="B25" s="73" t="s">
        <v>307</v>
      </c>
      <c r="C25" s="78">
        <v>0</v>
      </c>
      <c r="D25" s="78">
        <v>0</v>
      </c>
    </row>
    <row r="26" spans="1:5" x14ac:dyDescent="0.2">
      <c r="A26" s="77">
        <v>1235</v>
      </c>
      <c r="B26" s="73" t="s">
        <v>308</v>
      </c>
      <c r="C26" s="78">
        <v>0</v>
      </c>
      <c r="D26" s="78">
        <v>0</v>
      </c>
    </row>
    <row r="27" spans="1:5" x14ac:dyDescent="0.2">
      <c r="A27" s="77">
        <v>1236</v>
      </c>
      <c r="B27" s="73" t="s">
        <v>309</v>
      </c>
      <c r="C27" s="78">
        <v>0</v>
      </c>
      <c r="D27" s="78">
        <v>0</v>
      </c>
    </row>
    <row r="28" spans="1:5" x14ac:dyDescent="0.2">
      <c r="A28" s="83">
        <v>1239</v>
      </c>
      <c r="B28" s="84" t="s">
        <v>310</v>
      </c>
      <c r="C28" s="78">
        <v>0</v>
      </c>
      <c r="D28" s="78">
        <v>0</v>
      </c>
    </row>
    <row r="29" spans="1:5" x14ac:dyDescent="0.2">
      <c r="A29" s="77">
        <v>1240</v>
      </c>
      <c r="B29" s="73" t="s">
        <v>311</v>
      </c>
      <c r="C29" s="85">
        <f>SUM(C30:C37)</f>
        <v>33980</v>
      </c>
      <c r="D29" s="85">
        <f>SUM(D30:D37)</f>
        <v>0</v>
      </c>
    </row>
    <row r="30" spans="1:5" x14ac:dyDescent="0.2">
      <c r="A30" s="77">
        <v>1241</v>
      </c>
      <c r="B30" s="73" t="s">
        <v>312</v>
      </c>
      <c r="C30" s="78">
        <v>33980</v>
      </c>
      <c r="D30" s="78">
        <v>0</v>
      </c>
    </row>
    <row r="31" spans="1:5" x14ac:dyDescent="0.2">
      <c r="A31" s="77">
        <v>1242</v>
      </c>
      <c r="B31" s="73" t="s">
        <v>313</v>
      </c>
      <c r="C31" s="78">
        <v>0</v>
      </c>
      <c r="D31" s="78">
        <v>0</v>
      </c>
    </row>
    <row r="32" spans="1:5" x14ac:dyDescent="0.2">
      <c r="A32" s="77">
        <v>1243</v>
      </c>
      <c r="B32" s="73" t="s">
        <v>314</v>
      </c>
      <c r="C32" s="78">
        <v>0</v>
      </c>
      <c r="D32" s="78">
        <v>0</v>
      </c>
    </row>
    <row r="33" spans="1:7" x14ac:dyDescent="0.2">
      <c r="A33" s="77">
        <v>1244</v>
      </c>
      <c r="B33" s="73" t="s">
        <v>315</v>
      </c>
      <c r="C33" s="78">
        <v>0</v>
      </c>
      <c r="D33" s="78">
        <v>0</v>
      </c>
    </row>
    <row r="34" spans="1:7" x14ac:dyDescent="0.2">
      <c r="A34" s="77">
        <v>1245</v>
      </c>
      <c r="B34" s="73" t="s">
        <v>316</v>
      </c>
      <c r="C34" s="78">
        <v>0</v>
      </c>
      <c r="D34" s="78">
        <v>0</v>
      </c>
    </row>
    <row r="35" spans="1:7" x14ac:dyDescent="0.2">
      <c r="A35" s="77">
        <v>1246</v>
      </c>
      <c r="B35" s="73" t="s">
        <v>317</v>
      </c>
      <c r="C35" s="78">
        <v>0</v>
      </c>
      <c r="D35" s="78">
        <v>0</v>
      </c>
    </row>
    <row r="36" spans="1:7" x14ac:dyDescent="0.2">
      <c r="A36" s="77">
        <v>1247</v>
      </c>
      <c r="B36" s="73" t="s">
        <v>318</v>
      </c>
      <c r="C36" s="78">
        <v>0</v>
      </c>
      <c r="D36" s="78">
        <v>0</v>
      </c>
    </row>
    <row r="37" spans="1:7" x14ac:dyDescent="0.2">
      <c r="A37" s="77">
        <v>1248</v>
      </c>
      <c r="B37" s="73" t="s">
        <v>319</v>
      </c>
      <c r="C37" s="78">
        <v>0</v>
      </c>
      <c r="D37" s="78">
        <v>0</v>
      </c>
    </row>
    <row r="38" spans="1:7" x14ac:dyDescent="0.2">
      <c r="A38" s="83">
        <v>1250</v>
      </c>
      <c r="B38" s="84" t="s">
        <v>324</v>
      </c>
      <c r="C38" s="86">
        <f>SUM(C39:C43)</f>
        <v>0</v>
      </c>
      <c r="D38" s="86">
        <f>SUM(D39:D43)</f>
        <v>0</v>
      </c>
    </row>
    <row r="39" spans="1:7" x14ac:dyDescent="0.2">
      <c r="A39" s="77">
        <v>1251</v>
      </c>
      <c r="B39" s="73" t="s">
        <v>325</v>
      </c>
      <c r="C39" s="69">
        <v>0</v>
      </c>
      <c r="D39" s="69">
        <v>0</v>
      </c>
    </row>
    <row r="40" spans="1:7" x14ac:dyDescent="0.2">
      <c r="A40" s="77">
        <v>1252</v>
      </c>
      <c r="B40" s="73" t="s">
        <v>326</v>
      </c>
      <c r="C40" s="69">
        <v>0</v>
      </c>
      <c r="D40" s="69">
        <v>0</v>
      </c>
    </row>
    <row r="41" spans="1:7" x14ac:dyDescent="0.2">
      <c r="A41" s="77">
        <v>1253</v>
      </c>
      <c r="B41" s="73" t="s">
        <v>327</v>
      </c>
      <c r="C41" s="69">
        <v>0</v>
      </c>
      <c r="D41" s="69">
        <v>0</v>
      </c>
    </row>
    <row r="42" spans="1:7" x14ac:dyDescent="0.2">
      <c r="A42" s="77">
        <v>1254</v>
      </c>
      <c r="B42" s="73" t="s">
        <v>328</v>
      </c>
      <c r="C42" s="69">
        <v>0</v>
      </c>
      <c r="D42" s="69">
        <v>0</v>
      </c>
    </row>
    <row r="43" spans="1:7" x14ac:dyDescent="0.2">
      <c r="A43" s="77">
        <v>1259</v>
      </c>
      <c r="B43" s="73" t="s">
        <v>329</v>
      </c>
      <c r="C43" s="69">
        <v>0</v>
      </c>
      <c r="D43" s="69">
        <v>0</v>
      </c>
    </row>
    <row r="44" spans="1:7" x14ac:dyDescent="0.2">
      <c r="A44" s="77"/>
      <c r="B44" s="73" t="s">
        <v>433</v>
      </c>
      <c r="C44" s="85">
        <f>C21+C29+C38</f>
        <v>33980</v>
      </c>
      <c r="D44" s="85">
        <f>D21+D29+D38</f>
        <v>0</v>
      </c>
    </row>
    <row r="45" spans="1:7" x14ac:dyDescent="0.2">
      <c r="A45" s="77"/>
    </row>
    <row r="46" spans="1:7" x14ac:dyDescent="0.2">
      <c r="A46" s="75" t="s">
        <v>434</v>
      </c>
      <c r="B46" s="75"/>
      <c r="C46" s="75"/>
      <c r="D46" s="75"/>
      <c r="E46" s="80"/>
    </row>
    <row r="47" spans="1:7" x14ac:dyDescent="0.2">
      <c r="A47" s="76" t="s">
        <v>59</v>
      </c>
      <c r="B47" s="76" t="s">
        <v>60</v>
      </c>
      <c r="C47" s="81">
        <v>2025</v>
      </c>
      <c r="D47" s="81">
        <v>2024</v>
      </c>
      <c r="E47" s="82"/>
    </row>
    <row r="48" spans="1:7" x14ac:dyDescent="0.2">
      <c r="A48" s="83">
        <v>3210</v>
      </c>
      <c r="B48" s="84" t="s">
        <v>435</v>
      </c>
      <c r="C48" s="85">
        <v>0</v>
      </c>
      <c r="D48" s="85">
        <v>0</v>
      </c>
      <c r="E48" s="73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  <c r="F48" s="87"/>
      <c r="G48" s="88"/>
    </row>
    <row r="49" spans="1:7" x14ac:dyDescent="0.2">
      <c r="A49" s="77"/>
      <c r="B49" s="73" t="s">
        <v>436</v>
      </c>
      <c r="C49" s="85">
        <f>C54+C66+C94+C97+C50</f>
        <v>10370.520000000019</v>
      </c>
      <c r="D49" s="85">
        <f>D54+D66+D94+D97+D50</f>
        <v>0</v>
      </c>
      <c r="F49" s="67"/>
      <c r="G49" s="89"/>
    </row>
    <row r="50" spans="1:7" x14ac:dyDescent="0.2">
      <c r="A50" s="77">
        <v>5100</v>
      </c>
      <c r="B50" s="73" t="s">
        <v>141</v>
      </c>
      <c r="C50" s="90">
        <f>SUM(C53+C51)</f>
        <v>0</v>
      </c>
      <c r="D50" s="90">
        <f>SUM(D53+D51)</f>
        <v>0</v>
      </c>
      <c r="F50" s="67"/>
      <c r="G50" s="89"/>
    </row>
    <row r="51" spans="1:7" x14ac:dyDescent="0.2">
      <c r="A51" s="77">
        <v>5120</v>
      </c>
      <c r="B51" s="73" t="s">
        <v>290</v>
      </c>
      <c r="C51" s="86">
        <f>C52</f>
        <v>0</v>
      </c>
      <c r="D51" s="86">
        <f>D52</f>
        <v>0</v>
      </c>
      <c r="F51" s="67"/>
      <c r="G51" s="89"/>
    </row>
    <row r="52" spans="1:7" x14ac:dyDescent="0.2">
      <c r="A52" s="77">
        <v>5120</v>
      </c>
      <c r="B52" s="73" t="s">
        <v>290</v>
      </c>
      <c r="C52" s="69">
        <v>0</v>
      </c>
      <c r="D52" s="69">
        <v>0</v>
      </c>
      <c r="F52" s="67"/>
      <c r="G52" s="89"/>
    </row>
    <row r="53" spans="1:7" x14ac:dyDescent="0.2">
      <c r="A53" s="77">
        <v>5130</v>
      </c>
      <c r="B53" s="73" t="s">
        <v>587</v>
      </c>
      <c r="C53" s="91">
        <v>0</v>
      </c>
      <c r="D53" s="91">
        <v>0</v>
      </c>
      <c r="F53" s="67"/>
      <c r="G53" s="89"/>
    </row>
    <row r="54" spans="1:7" x14ac:dyDescent="0.2">
      <c r="A54" s="77">
        <v>5400</v>
      </c>
      <c r="B54" s="73" t="s">
        <v>207</v>
      </c>
      <c r="C54" s="85">
        <f>C55+C57+C59+C61+C63</f>
        <v>0</v>
      </c>
      <c r="D54" s="85">
        <f>D55+D57+D59+D61+D63</f>
        <v>0</v>
      </c>
      <c r="F54" s="87"/>
      <c r="G54" s="88"/>
    </row>
    <row r="55" spans="1:7" x14ac:dyDescent="0.2">
      <c r="A55" s="77">
        <v>5410</v>
      </c>
      <c r="B55" s="73" t="s">
        <v>437</v>
      </c>
      <c r="C55" s="78">
        <f>C56</f>
        <v>0</v>
      </c>
      <c r="D55" s="78">
        <f>D56</f>
        <v>0</v>
      </c>
      <c r="F55" s="67"/>
      <c r="G55" s="68"/>
    </row>
    <row r="56" spans="1:7" x14ac:dyDescent="0.2">
      <c r="A56" s="77">
        <v>5411</v>
      </c>
      <c r="B56" s="73" t="s">
        <v>209</v>
      </c>
      <c r="C56" s="78">
        <v>0</v>
      </c>
      <c r="D56" s="78">
        <v>0</v>
      </c>
      <c r="F56" s="67"/>
      <c r="G56" s="68"/>
    </row>
    <row r="57" spans="1:7" x14ac:dyDescent="0.2">
      <c r="A57" s="77">
        <v>5420</v>
      </c>
      <c r="B57" s="73" t="s">
        <v>438</v>
      </c>
      <c r="C57" s="78">
        <f>C58</f>
        <v>0</v>
      </c>
      <c r="D57" s="78">
        <f>D58</f>
        <v>0</v>
      </c>
      <c r="F57" s="67"/>
      <c r="G57" s="68"/>
    </row>
    <row r="58" spans="1:7" x14ac:dyDescent="0.2">
      <c r="A58" s="83">
        <v>5421</v>
      </c>
      <c r="B58" s="84" t="s">
        <v>212</v>
      </c>
      <c r="C58" s="78">
        <v>0</v>
      </c>
      <c r="D58" s="78">
        <v>0</v>
      </c>
      <c r="F58" s="67"/>
      <c r="G58" s="68"/>
    </row>
    <row r="59" spans="1:7" x14ac:dyDescent="0.2">
      <c r="A59" s="77">
        <v>5430</v>
      </c>
      <c r="B59" s="73" t="s">
        <v>439</v>
      </c>
      <c r="C59" s="78">
        <f>C60</f>
        <v>0</v>
      </c>
      <c r="D59" s="78">
        <f>D60</f>
        <v>0</v>
      </c>
      <c r="F59" s="67"/>
      <c r="G59" s="68"/>
    </row>
    <row r="60" spans="1:7" x14ac:dyDescent="0.2">
      <c r="A60" s="77">
        <v>5431</v>
      </c>
      <c r="B60" s="73" t="s">
        <v>215</v>
      </c>
      <c r="C60" s="78">
        <v>0</v>
      </c>
      <c r="D60" s="78">
        <v>0</v>
      </c>
      <c r="F60" s="67"/>
      <c r="G60" s="68"/>
    </row>
    <row r="61" spans="1:7" x14ac:dyDescent="0.2">
      <c r="A61" s="77">
        <v>5440</v>
      </c>
      <c r="B61" s="73" t="s">
        <v>440</v>
      </c>
      <c r="C61" s="78">
        <f>C62</f>
        <v>0</v>
      </c>
      <c r="D61" s="78">
        <f>D62</f>
        <v>0</v>
      </c>
      <c r="F61" s="67"/>
      <c r="G61" s="68"/>
    </row>
    <row r="62" spans="1:7" x14ac:dyDescent="0.2">
      <c r="A62" s="77">
        <v>5441</v>
      </c>
      <c r="B62" s="73" t="s">
        <v>440</v>
      </c>
      <c r="C62" s="78">
        <v>0</v>
      </c>
      <c r="D62" s="78">
        <v>0</v>
      </c>
      <c r="F62" s="67"/>
      <c r="G62" s="68"/>
    </row>
    <row r="63" spans="1:7" x14ac:dyDescent="0.2">
      <c r="A63" s="77">
        <v>5450</v>
      </c>
      <c r="B63" s="73" t="s">
        <v>441</v>
      </c>
      <c r="C63" s="78">
        <f>SUM(C64:C65)</f>
        <v>0</v>
      </c>
      <c r="D63" s="78">
        <f>SUM(D64:D65)</f>
        <v>0</v>
      </c>
      <c r="F63" s="67"/>
      <c r="G63" s="68"/>
    </row>
    <row r="64" spans="1:7" x14ac:dyDescent="0.2">
      <c r="A64" s="77">
        <v>5451</v>
      </c>
      <c r="B64" s="73" t="s">
        <v>219</v>
      </c>
      <c r="C64" s="78">
        <v>0</v>
      </c>
      <c r="D64" s="78">
        <v>0</v>
      </c>
      <c r="F64" s="67"/>
      <c r="G64" s="68"/>
    </row>
    <row r="65" spans="1:7" x14ac:dyDescent="0.2">
      <c r="A65" s="77">
        <v>5452</v>
      </c>
      <c r="B65" s="73" t="s">
        <v>220</v>
      </c>
      <c r="C65" s="78">
        <v>0</v>
      </c>
      <c r="D65" s="78">
        <v>0</v>
      </c>
      <c r="F65" s="67"/>
      <c r="G65" s="68"/>
    </row>
    <row r="66" spans="1:7" x14ac:dyDescent="0.2">
      <c r="A66" s="77">
        <v>5500</v>
      </c>
      <c r="B66" s="73" t="s">
        <v>221</v>
      </c>
      <c r="C66" s="85">
        <f>C67+C76+C79+C85</f>
        <v>0</v>
      </c>
      <c r="D66" s="85">
        <f>D67+D76+D79+D85</f>
        <v>0</v>
      </c>
      <c r="F66" s="87"/>
      <c r="G66" s="88"/>
    </row>
    <row r="67" spans="1:7" x14ac:dyDescent="0.2">
      <c r="A67" s="77">
        <v>5510</v>
      </c>
      <c r="B67" s="73" t="s">
        <v>222</v>
      </c>
      <c r="C67" s="78">
        <f>SUM(C68:C75)</f>
        <v>0</v>
      </c>
      <c r="D67" s="78">
        <f>SUM(D68:D75)</f>
        <v>0</v>
      </c>
      <c r="F67" s="87"/>
      <c r="G67" s="88"/>
    </row>
    <row r="68" spans="1:7" x14ac:dyDescent="0.2">
      <c r="A68" s="83">
        <v>5511</v>
      </c>
      <c r="B68" s="84" t="s">
        <v>223</v>
      </c>
      <c r="C68" s="78">
        <v>0</v>
      </c>
      <c r="D68" s="78">
        <v>0</v>
      </c>
      <c r="F68" s="67"/>
      <c r="G68" s="68"/>
    </row>
    <row r="69" spans="1:7" x14ac:dyDescent="0.2">
      <c r="A69" s="77">
        <v>5512</v>
      </c>
      <c r="B69" s="73" t="s">
        <v>224</v>
      </c>
      <c r="C69" s="78">
        <v>0</v>
      </c>
      <c r="D69" s="78">
        <v>0</v>
      </c>
      <c r="F69" s="67"/>
      <c r="G69" s="68"/>
    </row>
    <row r="70" spans="1:7" x14ac:dyDescent="0.2">
      <c r="A70" s="77">
        <v>5513</v>
      </c>
      <c r="B70" s="73" t="s">
        <v>225</v>
      </c>
      <c r="C70" s="78">
        <v>0</v>
      </c>
      <c r="D70" s="78">
        <v>0</v>
      </c>
      <c r="F70" s="67"/>
      <c r="G70" s="68"/>
    </row>
    <row r="71" spans="1:7" x14ac:dyDescent="0.2">
      <c r="A71" s="77">
        <v>5514</v>
      </c>
      <c r="B71" s="73" t="s">
        <v>226</v>
      </c>
      <c r="C71" s="78">
        <v>0</v>
      </c>
      <c r="D71" s="78">
        <v>0</v>
      </c>
      <c r="F71" s="67"/>
      <c r="G71" s="68"/>
    </row>
    <row r="72" spans="1:7" x14ac:dyDescent="0.2">
      <c r="A72" s="77">
        <v>5515</v>
      </c>
      <c r="B72" s="73" t="s">
        <v>227</v>
      </c>
      <c r="C72" s="78">
        <v>0</v>
      </c>
      <c r="D72" s="78">
        <v>0</v>
      </c>
      <c r="F72" s="67"/>
      <c r="G72" s="68"/>
    </row>
    <row r="73" spans="1:7" x14ac:dyDescent="0.2">
      <c r="A73" s="77">
        <v>5516</v>
      </c>
      <c r="B73" s="73" t="s">
        <v>228</v>
      </c>
      <c r="C73" s="78">
        <v>0</v>
      </c>
      <c r="D73" s="78">
        <v>0</v>
      </c>
      <c r="F73" s="67"/>
      <c r="G73" s="68"/>
    </row>
    <row r="74" spans="1:7" x14ac:dyDescent="0.2">
      <c r="A74" s="77">
        <v>5517</v>
      </c>
      <c r="B74" s="73" t="s">
        <v>229</v>
      </c>
      <c r="C74" s="78">
        <v>0</v>
      </c>
      <c r="D74" s="78">
        <v>0</v>
      </c>
      <c r="F74" s="67"/>
      <c r="G74" s="68"/>
    </row>
    <row r="75" spans="1:7" x14ac:dyDescent="0.2">
      <c r="A75" s="77">
        <v>5518</v>
      </c>
      <c r="B75" s="73" t="s">
        <v>230</v>
      </c>
      <c r="C75" s="78">
        <v>0</v>
      </c>
      <c r="D75" s="78">
        <v>0</v>
      </c>
      <c r="F75" s="67"/>
      <c r="G75" s="68"/>
    </row>
    <row r="76" spans="1:7" x14ac:dyDescent="0.2">
      <c r="A76" s="77">
        <v>5520</v>
      </c>
      <c r="B76" s="73" t="s">
        <v>231</v>
      </c>
      <c r="C76" s="78">
        <f>SUM(C77:C78)</f>
        <v>0</v>
      </c>
      <c r="D76" s="78">
        <f>SUM(D77:D78)</f>
        <v>0</v>
      </c>
      <c r="F76" s="87"/>
      <c r="G76" s="88"/>
    </row>
    <row r="77" spans="1:7" x14ac:dyDescent="0.2">
      <c r="A77" s="77">
        <v>5521</v>
      </c>
      <c r="B77" s="73" t="s">
        <v>232</v>
      </c>
      <c r="C77" s="78">
        <v>0</v>
      </c>
      <c r="D77" s="78">
        <v>0</v>
      </c>
      <c r="F77" s="67"/>
      <c r="G77" s="68"/>
    </row>
    <row r="78" spans="1:7" x14ac:dyDescent="0.2">
      <c r="A78" s="83">
        <v>5522</v>
      </c>
      <c r="B78" s="84" t="s">
        <v>233</v>
      </c>
      <c r="C78" s="78">
        <v>0</v>
      </c>
      <c r="D78" s="78">
        <v>0</v>
      </c>
      <c r="F78" s="67"/>
      <c r="G78" s="68"/>
    </row>
    <row r="79" spans="1:7" x14ac:dyDescent="0.2">
      <c r="A79" s="77">
        <v>5530</v>
      </c>
      <c r="B79" s="73" t="s">
        <v>234</v>
      </c>
      <c r="C79" s="78">
        <f>SUM(C80:C84)</f>
        <v>0</v>
      </c>
      <c r="D79" s="78">
        <f>SUM(D80:D84)</f>
        <v>0</v>
      </c>
      <c r="F79" s="87"/>
      <c r="G79" s="88"/>
    </row>
    <row r="80" spans="1:7" x14ac:dyDescent="0.2">
      <c r="A80" s="77">
        <v>5531</v>
      </c>
      <c r="B80" s="73" t="s">
        <v>235</v>
      </c>
      <c r="C80" s="78">
        <v>0</v>
      </c>
      <c r="D80" s="78">
        <v>0</v>
      </c>
      <c r="F80" s="67"/>
      <c r="G80" s="68"/>
    </row>
    <row r="81" spans="1:7" x14ac:dyDescent="0.2">
      <c r="A81" s="77">
        <v>5532</v>
      </c>
      <c r="B81" s="73" t="s">
        <v>236</v>
      </c>
      <c r="C81" s="78">
        <v>0</v>
      </c>
      <c r="D81" s="78">
        <v>0</v>
      </c>
      <c r="F81" s="67"/>
      <c r="G81" s="68"/>
    </row>
    <row r="82" spans="1:7" x14ac:dyDescent="0.2">
      <c r="A82" s="77">
        <v>5533</v>
      </c>
      <c r="B82" s="73" t="s">
        <v>237</v>
      </c>
      <c r="C82" s="78">
        <v>0</v>
      </c>
      <c r="D82" s="78">
        <v>0</v>
      </c>
      <c r="F82" s="67"/>
      <c r="G82" s="68"/>
    </row>
    <row r="83" spans="1:7" x14ac:dyDescent="0.2">
      <c r="A83" s="77">
        <v>5534</v>
      </c>
      <c r="B83" s="73" t="s">
        <v>238</v>
      </c>
      <c r="C83" s="78">
        <v>0</v>
      </c>
      <c r="D83" s="78">
        <v>0</v>
      </c>
      <c r="F83" s="67"/>
      <c r="G83" s="68"/>
    </row>
    <row r="84" spans="1:7" x14ac:dyDescent="0.2">
      <c r="A84" s="77">
        <v>5535</v>
      </c>
      <c r="B84" s="73" t="s">
        <v>239</v>
      </c>
      <c r="C84" s="78">
        <v>0</v>
      </c>
      <c r="D84" s="78">
        <v>0</v>
      </c>
      <c r="F84" s="67"/>
      <c r="G84" s="68"/>
    </row>
    <row r="85" spans="1:7" x14ac:dyDescent="0.2">
      <c r="A85" s="77">
        <v>5590</v>
      </c>
      <c r="B85" s="73" t="s">
        <v>240</v>
      </c>
      <c r="C85" s="78">
        <f>SUM(C86:C93)</f>
        <v>0</v>
      </c>
      <c r="D85" s="78">
        <f>SUM(D86:D93)</f>
        <v>0</v>
      </c>
      <c r="F85" s="87"/>
      <c r="G85" s="88"/>
    </row>
    <row r="86" spans="1:7" x14ac:dyDescent="0.2">
      <c r="A86" s="77">
        <v>5591</v>
      </c>
      <c r="B86" s="73" t="s">
        <v>241</v>
      </c>
      <c r="C86" s="78">
        <v>0</v>
      </c>
      <c r="D86" s="78">
        <v>0</v>
      </c>
      <c r="F86" s="67"/>
      <c r="G86" s="68"/>
    </row>
    <row r="87" spans="1:7" x14ac:dyDescent="0.2">
      <c r="A87" s="77">
        <v>5592</v>
      </c>
      <c r="B87" s="73" t="s">
        <v>242</v>
      </c>
      <c r="C87" s="78">
        <v>0</v>
      </c>
      <c r="D87" s="78">
        <v>0</v>
      </c>
      <c r="F87" s="67"/>
      <c r="G87" s="68"/>
    </row>
    <row r="88" spans="1:7" x14ac:dyDescent="0.2">
      <c r="A88" s="83">
        <v>5593</v>
      </c>
      <c r="B88" s="84" t="s">
        <v>243</v>
      </c>
      <c r="C88" s="78">
        <v>0</v>
      </c>
      <c r="D88" s="78">
        <v>0</v>
      </c>
      <c r="F88" s="67"/>
      <c r="G88" s="68"/>
    </row>
    <row r="89" spans="1:7" x14ac:dyDescent="0.2">
      <c r="A89" s="77">
        <v>5594</v>
      </c>
      <c r="B89" s="73" t="s">
        <v>442</v>
      </c>
      <c r="C89" s="78">
        <v>0</v>
      </c>
      <c r="D89" s="78">
        <v>0</v>
      </c>
      <c r="F89" s="67"/>
      <c r="G89" s="68"/>
    </row>
    <row r="90" spans="1:7" x14ac:dyDescent="0.2">
      <c r="A90" s="77">
        <v>5595</v>
      </c>
      <c r="B90" s="73" t="s">
        <v>245</v>
      </c>
      <c r="C90" s="78">
        <v>0</v>
      </c>
      <c r="D90" s="78">
        <v>0</v>
      </c>
      <c r="F90" s="67"/>
      <c r="G90" s="68"/>
    </row>
    <row r="91" spans="1:7" x14ac:dyDescent="0.2">
      <c r="A91" s="77">
        <v>5596</v>
      </c>
      <c r="B91" s="73" t="s">
        <v>137</v>
      </c>
      <c r="C91" s="78">
        <v>0</v>
      </c>
      <c r="D91" s="78">
        <v>0</v>
      </c>
      <c r="F91" s="67"/>
      <c r="G91" s="68"/>
    </row>
    <row r="92" spans="1:7" x14ac:dyDescent="0.2">
      <c r="A92" s="77">
        <v>5597</v>
      </c>
      <c r="B92" s="73" t="s">
        <v>246</v>
      </c>
      <c r="C92" s="78">
        <v>0</v>
      </c>
      <c r="D92" s="78">
        <v>0</v>
      </c>
      <c r="F92" s="67"/>
      <c r="G92" s="68"/>
    </row>
    <row r="93" spans="1:7" x14ac:dyDescent="0.2">
      <c r="A93" s="77">
        <v>5599</v>
      </c>
      <c r="B93" s="73" t="s">
        <v>248</v>
      </c>
      <c r="C93" s="78">
        <v>0</v>
      </c>
      <c r="D93" s="78">
        <v>0</v>
      </c>
      <c r="F93" s="67"/>
      <c r="G93" s="68"/>
    </row>
    <row r="94" spans="1:7" x14ac:dyDescent="0.2">
      <c r="A94" s="77">
        <v>5600</v>
      </c>
      <c r="B94" s="73" t="s">
        <v>249</v>
      </c>
      <c r="C94" s="85">
        <f>C95</f>
        <v>0</v>
      </c>
      <c r="D94" s="85">
        <f>D95</f>
        <v>0</v>
      </c>
      <c r="F94" s="87"/>
      <c r="G94" s="88"/>
    </row>
    <row r="95" spans="1:7" x14ac:dyDescent="0.2">
      <c r="A95" s="77">
        <v>5610</v>
      </c>
      <c r="B95" s="73" t="s">
        <v>250</v>
      </c>
      <c r="C95" s="78">
        <v>0</v>
      </c>
      <c r="D95" s="78">
        <v>0</v>
      </c>
      <c r="F95" s="87"/>
      <c r="G95" s="88"/>
    </row>
    <row r="96" spans="1:7" x14ac:dyDescent="0.2">
      <c r="A96" s="77">
        <v>5611</v>
      </c>
      <c r="B96" s="73" t="s">
        <v>251</v>
      </c>
      <c r="C96" s="78">
        <v>0</v>
      </c>
      <c r="D96" s="78">
        <v>0</v>
      </c>
      <c r="F96" s="67"/>
      <c r="G96" s="68"/>
    </row>
    <row r="97" spans="1:7" x14ac:dyDescent="0.2">
      <c r="A97" s="77">
        <v>2110</v>
      </c>
      <c r="B97" s="73" t="s">
        <v>443</v>
      </c>
      <c r="C97" s="85">
        <f>SUM(C98:C102)</f>
        <v>10370.520000000019</v>
      </c>
      <c r="D97" s="85">
        <f>SUM(D98:D102)</f>
        <v>0</v>
      </c>
      <c r="F97" s="87"/>
      <c r="G97" s="92"/>
    </row>
    <row r="98" spans="1:7" x14ac:dyDescent="0.2">
      <c r="A98" s="83">
        <v>2111</v>
      </c>
      <c r="B98" s="84" t="s">
        <v>444</v>
      </c>
      <c r="C98" s="78">
        <v>10370.520000000019</v>
      </c>
      <c r="D98" s="78">
        <v>0</v>
      </c>
      <c r="F98" s="67"/>
      <c r="G98" s="68"/>
    </row>
    <row r="99" spans="1:7" x14ac:dyDescent="0.2">
      <c r="A99" s="77">
        <v>2112</v>
      </c>
      <c r="B99" s="73" t="s">
        <v>445</v>
      </c>
      <c r="C99" s="78">
        <v>0</v>
      </c>
      <c r="D99" s="78">
        <v>0</v>
      </c>
      <c r="F99" s="67"/>
      <c r="G99" s="68"/>
    </row>
    <row r="100" spans="1:7" x14ac:dyDescent="0.2">
      <c r="A100" s="77">
        <v>2112</v>
      </c>
      <c r="B100" s="73" t="s">
        <v>446</v>
      </c>
      <c r="C100" s="78">
        <v>0</v>
      </c>
      <c r="D100" s="78">
        <v>0</v>
      </c>
      <c r="F100" s="67"/>
      <c r="G100" s="68"/>
    </row>
    <row r="101" spans="1:7" x14ac:dyDescent="0.2">
      <c r="A101" s="77">
        <v>2115</v>
      </c>
      <c r="B101" s="73" t="s">
        <v>447</v>
      </c>
      <c r="C101" s="78">
        <v>0</v>
      </c>
      <c r="D101" s="78">
        <v>0</v>
      </c>
      <c r="F101" s="67"/>
      <c r="G101" s="68"/>
    </row>
    <row r="102" spans="1:7" x14ac:dyDescent="0.2">
      <c r="A102" s="77">
        <v>2114</v>
      </c>
      <c r="B102" s="73" t="s">
        <v>588</v>
      </c>
      <c r="C102" s="78">
        <v>0</v>
      </c>
      <c r="D102" s="78">
        <v>0</v>
      </c>
      <c r="F102" s="67"/>
      <c r="G102" s="68"/>
    </row>
    <row r="103" spans="1:7" x14ac:dyDescent="0.2">
      <c r="A103" s="77"/>
      <c r="B103" s="73" t="s">
        <v>589</v>
      </c>
      <c r="C103" s="90">
        <f>+C104</f>
        <v>29000</v>
      </c>
      <c r="D103" s="90">
        <f>+D104</f>
        <v>212023</v>
      </c>
      <c r="F103" s="87"/>
      <c r="G103" s="92"/>
    </row>
    <row r="104" spans="1:7" x14ac:dyDescent="0.2">
      <c r="A104" s="77">
        <v>1270</v>
      </c>
      <c r="B104" s="73" t="s">
        <v>330</v>
      </c>
      <c r="C104" s="93">
        <f>+C105</f>
        <v>29000</v>
      </c>
      <c r="D104" s="93">
        <f>+D105</f>
        <v>212023</v>
      </c>
      <c r="F104" s="67"/>
      <c r="G104" s="94"/>
    </row>
    <row r="105" spans="1:7" x14ac:dyDescent="0.2">
      <c r="A105" s="77">
        <v>1273</v>
      </c>
      <c r="B105" s="73" t="s">
        <v>590</v>
      </c>
      <c r="C105" s="95">
        <v>29000</v>
      </c>
      <c r="D105" s="95">
        <v>212023</v>
      </c>
      <c r="F105" s="67"/>
      <c r="G105" s="89"/>
    </row>
    <row r="106" spans="1:7" x14ac:dyDescent="0.2">
      <c r="A106" s="77"/>
      <c r="B106" s="73" t="s">
        <v>591</v>
      </c>
      <c r="C106" s="90">
        <f>+C107+C129</f>
        <v>9189.59</v>
      </c>
      <c r="D106" s="90">
        <f>+D107+D129</f>
        <v>0</v>
      </c>
      <c r="F106" s="67"/>
      <c r="G106" s="89"/>
    </row>
    <row r="107" spans="1:7" x14ac:dyDescent="0.2">
      <c r="A107" s="77">
        <v>4300</v>
      </c>
      <c r="B107" s="73" t="s">
        <v>592</v>
      </c>
      <c r="C107" s="93">
        <f>C121+C108+C111+C117+C119</f>
        <v>0</v>
      </c>
      <c r="D107" s="96">
        <f>D121+D108+D111+D117+D119</f>
        <v>0</v>
      </c>
      <c r="F107" s="87"/>
      <c r="G107" s="89"/>
    </row>
    <row r="108" spans="1:7" x14ac:dyDescent="0.2">
      <c r="A108" s="83">
        <v>4310</v>
      </c>
      <c r="B108" s="84" t="s">
        <v>122</v>
      </c>
      <c r="C108" s="93">
        <f>SUM(C109:C110)</f>
        <v>0</v>
      </c>
      <c r="D108" s="93">
        <f>SUM(D109:D110)</f>
        <v>0</v>
      </c>
      <c r="F108" s="87"/>
      <c r="G108" s="89"/>
    </row>
    <row r="109" spans="1:7" x14ac:dyDescent="0.2">
      <c r="A109" s="77">
        <v>4311</v>
      </c>
      <c r="B109" s="73" t="s">
        <v>123</v>
      </c>
      <c r="C109" s="95">
        <v>0</v>
      </c>
      <c r="D109" s="97">
        <v>0</v>
      </c>
      <c r="F109" s="67"/>
      <c r="G109" s="98"/>
    </row>
    <row r="110" spans="1:7" x14ac:dyDescent="0.2">
      <c r="A110" s="77">
        <v>4319</v>
      </c>
      <c r="B110" s="73" t="s">
        <v>124</v>
      </c>
      <c r="C110" s="95">
        <v>0</v>
      </c>
      <c r="D110" s="97">
        <v>0</v>
      </c>
      <c r="F110" s="67"/>
      <c r="G110" s="98"/>
    </row>
    <row r="111" spans="1:7" x14ac:dyDescent="0.2">
      <c r="A111" s="77">
        <v>4320</v>
      </c>
      <c r="B111" s="73" t="s">
        <v>125</v>
      </c>
      <c r="C111" s="93">
        <f>SUM(C112:C116)</f>
        <v>0</v>
      </c>
      <c r="D111" s="93">
        <f>SUM(D112:D116)</f>
        <v>0</v>
      </c>
      <c r="F111" s="87"/>
      <c r="G111" s="89"/>
    </row>
    <row r="112" spans="1:7" x14ac:dyDescent="0.2">
      <c r="A112" s="77">
        <v>4321</v>
      </c>
      <c r="B112" s="73" t="s">
        <v>126</v>
      </c>
      <c r="C112" s="95">
        <v>0</v>
      </c>
      <c r="D112" s="97">
        <v>0</v>
      </c>
      <c r="F112" s="67"/>
      <c r="G112" s="98"/>
    </row>
    <row r="113" spans="1:7" x14ac:dyDescent="0.2">
      <c r="A113" s="77">
        <v>4322</v>
      </c>
      <c r="B113" s="73" t="s">
        <v>127</v>
      </c>
      <c r="C113" s="95">
        <v>0</v>
      </c>
      <c r="D113" s="97">
        <v>0</v>
      </c>
      <c r="F113" s="67"/>
      <c r="G113" s="98"/>
    </row>
    <row r="114" spans="1:7" x14ac:dyDescent="0.2">
      <c r="A114" s="77">
        <v>4323</v>
      </c>
      <c r="B114" s="73" t="s">
        <v>128</v>
      </c>
      <c r="C114" s="95">
        <v>0</v>
      </c>
      <c r="D114" s="97">
        <v>0</v>
      </c>
      <c r="F114" s="67"/>
      <c r="G114" s="98"/>
    </row>
    <row r="115" spans="1:7" x14ac:dyDescent="0.2">
      <c r="A115" s="77">
        <v>4324</v>
      </c>
      <c r="B115" s="73" t="s">
        <v>129</v>
      </c>
      <c r="C115" s="95">
        <v>0</v>
      </c>
      <c r="D115" s="97">
        <v>0</v>
      </c>
      <c r="F115" s="67"/>
      <c r="G115" s="98"/>
    </row>
    <row r="116" spans="1:7" x14ac:dyDescent="0.2">
      <c r="A116" s="77">
        <v>4325</v>
      </c>
      <c r="B116" s="73" t="s">
        <v>130</v>
      </c>
      <c r="C116" s="95">
        <v>0</v>
      </c>
      <c r="D116" s="97">
        <v>0</v>
      </c>
      <c r="F116" s="67"/>
      <c r="G116" s="98"/>
    </row>
    <row r="117" spans="1:7" x14ac:dyDescent="0.2">
      <c r="A117" s="77">
        <v>4330</v>
      </c>
      <c r="B117" s="73" t="s">
        <v>131</v>
      </c>
      <c r="C117" s="93">
        <f>C118</f>
        <v>0</v>
      </c>
      <c r="D117" s="93">
        <f>D118</f>
        <v>0</v>
      </c>
      <c r="F117" s="87"/>
      <c r="G117" s="89"/>
    </row>
    <row r="118" spans="1:7" x14ac:dyDescent="0.2">
      <c r="A118" s="83">
        <v>4331</v>
      </c>
      <c r="B118" s="84" t="s">
        <v>131</v>
      </c>
      <c r="C118" s="95">
        <v>0</v>
      </c>
      <c r="D118" s="97">
        <v>0</v>
      </c>
      <c r="F118" s="67"/>
      <c r="G118" s="98"/>
    </row>
    <row r="119" spans="1:7" x14ac:dyDescent="0.2">
      <c r="A119" s="77">
        <v>4340</v>
      </c>
      <c r="B119" s="73" t="s">
        <v>132</v>
      </c>
      <c r="C119" s="93">
        <f>C120</f>
        <v>0</v>
      </c>
      <c r="D119" s="93">
        <f>D120</f>
        <v>0</v>
      </c>
      <c r="F119" s="87"/>
      <c r="G119" s="89"/>
    </row>
    <row r="120" spans="1:7" x14ac:dyDescent="0.2">
      <c r="A120" s="77">
        <v>4341</v>
      </c>
      <c r="B120" s="73" t="s">
        <v>132</v>
      </c>
      <c r="C120" s="95">
        <v>0</v>
      </c>
      <c r="D120" s="97">
        <v>0</v>
      </c>
      <c r="F120" s="67"/>
      <c r="G120" s="98"/>
    </row>
    <row r="121" spans="1:7" x14ac:dyDescent="0.2">
      <c r="A121" s="77">
        <v>4390</v>
      </c>
      <c r="B121" s="73" t="s">
        <v>133</v>
      </c>
      <c r="C121" s="99">
        <f>SUM(C122:C128)</f>
        <v>0</v>
      </c>
      <c r="D121" s="99">
        <f>SUM(D122:D128)</f>
        <v>0</v>
      </c>
      <c r="F121" s="87"/>
      <c r="G121" s="89"/>
    </row>
    <row r="122" spans="1:7" x14ac:dyDescent="0.2">
      <c r="A122" s="77">
        <v>4392</v>
      </c>
      <c r="B122" s="73" t="s">
        <v>134</v>
      </c>
      <c r="C122" s="100">
        <v>0</v>
      </c>
      <c r="D122" s="100">
        <v>0</v>
      </c>
      <c r="F122" s="67"/>
      <c r="G122" s="98"/>
    </row>
    <row r="123" spans="1:7" x14ac:dyDescent="0.2">
      <c r="A123" s="77">
        <v>4393</v>
      </c>
      <c r="B123" s="73" t="s">
        <v>135</v>
      </c>
      <c r="C123" s="100">
        <v>0</v>
      </c>
      <c r="D123" s="100">
        <v>0</v>
      </c>
      <c r="F123" s="67"/>
      <c r="G123" s="98"/>
    </row>
    <row r="124" spans="1:7" x14ac:dyDescent="0.2">
      <c r="A124" s="77">
        <v>4394</v>
      </c>
      <c r="B124" s="73" t="s">
        <v>136</v>
      </c>
      <c r="C124" s="100">
        <v>0</v>
      </c>
      <c r="D124" s="100">
        <v>0</v>
      </c>
      <c r="F124" s="67"/>
      <c r="G124" s="98"/>
    </row>
    <row r="125" spans="1:7" x14ac:dyDescent="0.2">
      <c r="A125" s="77">
        <v>4395</v>
      </c>
      <c r="B125" s="73" t="s">
        <v>137</v>
      </c>
      <c r="C125" s="100">
        <v>0</v>
      </c>
      <c r="D125" s="100">
        <v>0</v>
      </c>
      <c r="F125" s="67"/>
      <c r="G125" s="98"/>
    </row>
    <row r="126" spans="1:7" x14ac:dyDescent="0.2">
      <c r="A126" s="77">
        <v>4396</v>
      </c>
      <c r="B126" s="73" t="s">
        <v>138</v>
      </c>
      <c r="C126" s="100">
        <v>0</v>
      </c>
      <c r="D126" s="100">
        <v>0</v>
      </c>
      <c r="F126" s="67"/>
      <c r="G126" s="98"/>
    </row>
    <row r="127" spans="1:7" x14ac:dyDescent="0.2">
      <c r="A127" s="77">
        <v>4397</v>
      </c>
      <c r="B127" s="73" t="s">
        <v>139</v>
      </c>
      <c r="C127" s="100">
        <v>0</v>
      </c>
      <c r="D127" s="100">
        <v>0</v>
      </c>
      <c r="F127" s="67"/>
      <c r="G127" s="98"/>
    </row>
    <row r="128" spans="1:7" x14ac:dyDescent="0.2">
      <c r="A128" s="83">
        <v>4399</v>
      </c>
      <c r="B128" s="84" t="s">
        <v>133</v>
      </c>
      <c r="C128" s="95">
        <v>0</v>
      </c>
      <c r="D128" s="95">
        <v>0</v>
      </c>
      <c r="F128" s="67"/>
      <c r="G128" s="98"/>
    </row>
    <row r="129" spans="1:7" x14ac:dyDescent="0.2">
      <c r="A129" s="77">
        <v>1120</v>
      </c>
      <c r="B129" s="73" t="s">
        <v>448</v>
      </c>
      <c r="C129" s="85">
        <v>9189.59</v>
      </c>
      <c r="D129" s="85">
        <f>SUM(D130:D138)</f>
        <v>0</v>
      </c>
      <c r="F129" s="87"/>
      <c r="G129" s="92"/>
    </row>
    <row r="130" spans="1:7" x14ac:dyDescent="0.2">
      <c r="A130" s="77">
        <v>1124</v>
      </c>
      <c r="B130" s="73" t="s">
        <v>449</v>
      </c>
      <c r="C130" s="101">
        <v>0</v>
      </c>
      <c r="D130" s="78">
        <v>0</v>
      </c>
      <c r="F130" s="67"/>
      <c r="G130" s="94"/>
    </row>
    <row r="131" spans="1:7" x14ac:dyDescent="0.2">
      <c r="A131" s="77">
        <v>1124</v>
      </c>
      <c r="B131" s="73" t="s">
        <v>450</v>
      </c>
      <c r="C131" s="101">
        <v>0</v>
      </c>
      <c r="D131" s="78">
        <v>0</v>
      </c>
      <c r="F131" s="67"/>
      <c r="G131" s="94"/>
    </row>
    <row r="132" spans="1:7" x14ac:dyDescent="0.2">
      <c r="A132" s="77">
        <v>1124</v>
      </c>
      <c r="B132" s="73" t="s">
        <v>451</v>
      </c>
      <c r="C132" s="101">
        <v>0</v>
      </c>
      <c r="D132" s="78">
        <v>0</v>
      </c>
      <c r="F132" s="67"/>
      <c r="G132" s="94"/>
    </row>
    <row r="133" spans="1:7" x14ac:dyDescent="0.2">
      <c r="A133" s="77">
        <v>1124</v>
      </c>
      <c r="B133" s="73" t="s">
        <v>452</v>
      </c>
      <c r="C133" s="101">
        <v>0</v>
      </c>
      <c r="D133" s="78">
        <v>0</v>
      </c>
      <c r="F133" s="67"/>
      <c r="G133" s="94"/>
    </row>
    <row r="134" spans="1:7" x14ac:dyDescent="0.2">
      <c r="A134" s="77">
        <v>1124</v>
      </c>
      <c r="B134" s="73" t="s">
        <v>453</v>
      </c>
      <c r="C134" s="78">
        <v>0</v>
      </c>
      <c r="D134" s="78">
        <v>0</v>
      </c>
      <c r="F134" s="67"/>
      <c r="G134" s="94"/>
    </row>
    <row r="135" spans="1:7" x14ac:dyDescent="0.2">
      <c r="A135" s="77">
        <v>1124</v>
      </c>
      <c r="B135" s="73" t="s">
        <v>454</v>
      </c>
      <c r="C135" s="78">
        <v>0</v>
      </c>
      <c r="D135" s="78">
        <v>0</v>
      </c>
      <c r="F135" s="67"/>
      <c r="G135" s="94"/>
    </row>
    <row r="136" spans="1:7" x14ac:dyDescent="0.2">
      <c r="A136" s="77">
        <v>1122</v>
      </c>
      <c r="B136" s="73" t="s">
        <v>455</v>
      </c>
      <c r="C136" s="78">
        <v>0</v>
      </c>
      <c r="D136" s="78">
        <v>0</v>
      </c>
      <c r="F136" s="67"/>
      <c r="G136" s="94"/>
    </row>
    <row r="137" spans="1:7" x14ac:dyDescent="0.2">
      <c r="A137" s="77">
        <v>1122</v>
      </c>
      <c r="B137" s="73" t="s">
        <v>456</v>
      </c>
      <c r="C137" s="101">
        <v>0</v>
      </c>
      <c r="D137" s="78">
        <v>0</v>
      </c>
      <c r="F137" s="67"/>
      <c r="G137" s="94"/>
    </row>
    <row r="138" spans="1:7" x14ac:dyDescent="0.2">
      <c r="A138" s="83">
        <v>1122</v>
      </c>
      <c r="B138" s="84" t="s">
        <v>457</v>
      </c>
      <c r="C138" s="78">
        <v>0</v>
      </c>
      <c r="D138" s="78">
        <v>0</v>
      </c>
      <c r="F138" s="67"/>
      <c r="G138" s="94"/>
    </row>
    <row r="139" spans="1:7" x14ac:dyDescent="0.2">
      <c r="A139" s="77"/>
      <c r="B139" s="73" t="s">
        <v>593</v>
      </c>
      <c r="C139" s="85">
        <f>C48+C49-C103-C106</f>
        <v>-27819.069999999982</v>
      </c>
      <c r="D139" s="85">
        <f>D48+D49-D103-D106</f>
        <v>-212023</v>
      </c>
      <c r="F139" s="87"/>
      <c r="G139" s="92"/>
    </row>
    <row r="140" spans="1:7" x14ac:dyDescent="0.2">
      <c r="F140" s="67"/>
      <c r="G140" s="94"/>
    </row>
    <row r="141" spans="1:7" x14ac:dyDescent="0.2">
      <c r="A141" s="77"/>
      <c r="B141" s="73" t="s">
        <v>575</v>
      </c>
      <c r="F141" s="87"/>
      <c r="G141" s="92"/>
    </row>
    <row r="142" spans="1:7" x14ac:dyDescent="0.2">
      <c r="F142" s="67"/>
      <c r="G142" s="94"/>
    </row>
    <row r="143" spans="1:7" x14ac:dyDescent="0.2">
      <c r="F143" s="67"/>
      <c r="G143" s="102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3">
    <dataValidation allowBlank="1" showInputMessage="1" showErrorMessage="1" prompt="Importe final del periodo que corresponde la información financiera trimestral que se presenta." sqref="C47 C8 D64:D65 D55:D62 C20" xr:uid="{AD6C783E-F2CB-4691-96E8-22CB623A9115}"/>
    <dataValidation allowBlank="1" showInputMessage="1" showErrorMessage="1" prompt="Saldo al 31 de diciembre del año anterior que se presenta" sqref="D8 D47 D20" xr:uid="{0BA7B0D5-CF8D-431A-AC78-1074883EEE22}"/>
    <dataValidation allowBlank="1" showInputMessage="1" showErrorMessage="1" prompt="Importe del trimestre anterior" sqref="D63 D54 C49:D49 C54:C65" xr:uid="{AC1F6EA7-EBE0-4434-A4AD-0952BDD39087}"/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21DF9-717B-4FD6-A2FA-CFD2BE4CF7C5}">
  <sheetPr>
    <tabColor rgb="FF0070C0"/>
  </sheetPr>
  <dimension ref="A1:E23"/>
  <sheetViews>
    <sheetView showGridLines="0" workbookViewId="0">
      <selection activeCell="D1" sqref="D1"/>
    </sheetView>
  </sheetViews>
  <sheetFormatPr baseColWidth="10" defaultColWidth="12" defaultRowHeight="11.25" x14ac:dyDescent="0.2"/>
  <cols>
    <col min="1" max="1" width="3.5703125" style="119" customWidth="1"/>
    <col min="2" max="2" width="81" style="119" customWidth="1"/>
    <col min="3" max="3" width="34.7109375" style="119" customWidth="1"/>
    <col min="4" max="16384" width="12" style="119"/>
  </cols>
  <sheetData>
    <row r="1" spans="1:5" s="106" customFormat="1" ht="14.45" customHeight="1" x14ac:dyDescent="0.25">
      <c r="A1" s="103" t="s">
        <v>561</v>
      </c>
      <c r="B1" s="104"/>
      <c r="C1" s="105"/>
    </row>
    <row r="2" spans="1:5" s="106" customFormat="1" ht="14.45" customHeight="1" x14ac:dyDescent="0.25">
      <c r="A2" s="107" t="s">
        <v>458</v>
      </c>
      <c r="B2" s="108"/>
      <c r="C2" s="109"/>
    </row>
    <row r="3" spans="1:5" s="106" customFormat="1" ht="14.45" customHeight="1" x14ac:dyDescent="0.25">
      <c r="A3" s="107" t="s">
        <v>563</v>
      </c>
      <c r="B3" s="108"/>
      <c r="C3" s="109"/>
    </row>
    <row r="4" spans="1:5" s="113" customFormat="1" ht="14.45" customHeight="1" x14ac:dyDescent="0.2">
      <c r="A4" s="110" t="s">
        <v>459</v>
      </c>
      <c r="B4" s="111"/>
      <c r="C4" s="112"/>
    </row>
    <row r="5" spans="1:5" s="113" customFormat="1" ht="18" customHeight="1" x14ac:dyDescent="0.2">
      <c r="A5" s="114" t="s">
        <v>460</v>
      </c>
      <c r="B5" s="115"/>
      <c r="C5" s="116">
        <v>2025</v>
      </c>
    </row>
    <row r="6" spans="1:5" x14ac:dyDescent="0.2">
      <c r="A6" s="117" t="s">
        <v>461</v>
      </c>
      <c r="B6" s="117"/>
      <c r="C6" s="118">
        <v>61727720.869999997</v>
      </c>
      <c r="E6" s="120"/>
    </row>
    <row r="7" spans="1:5" x14ac:dyDescent="0.2">
      <c r="B7" s="121"/>
      <c r="C7" s="121"/>
    </row>
    <row r="8" spans="1:5" x14ac:dyDescent="0.2">
      <c r="A8" s="122" t="s">
        <v>462</v>
      </c>
      <c r="B8" s="122"/>
      <c r="C8" s="123">
        <f>SUM(C9:C14)</f>
        <v>0</v>
      </c>
    </row>
    <row r="9" spans="1:5" x14ac:dyDescent="0.2">
      <c r="A9" s="124" t="s">
        <v>463</v>
      </c>
      <c r="B9" s="125" t="s">
        <v>122</v>
      </c>
      <c r="C9" s="126">
        <v>0</v>
      </c>
    </row>
    <row r="10" spans="1:5" x14ac:dyDescent="0.2">
      <c r="A10" s="127" t="s">
        <v>464</v>
      </c>
      <c r="B10" s="128" t="s">
        <v>465</v>
      </c>
      <c r="C10" s="126">
        <v>0</v>
      </c>
    </row>
    <row r="11" spans="1:5" x14ac:dyDescent="0.2">
      <c r="A11" s="127" t="s">
        <v>466</v>
      </c>
      <c r="B11" s="128" t="s">
        <v>131</v>
      </c>
      <c r="C11" s="126">
        <v>0</v>
      </c>
    </row>
    <row r="12" spans="1:5" x14ac:dyDescent="0.2">
      <c r="A12" s="127" t="s">
        <v>467</v>
      </c>
      <c r="B12" s="128" t="s">
        <v>132</v>
      </c>
      <c r="C12" s="126">
        <v>0</v>
      </c>
    </row>
    <row r="13" spans="1:5" x14ac:dyDescent="0.2">
      <c r="A13" s="127" t="s">
        <v>468</v>
      </c>
      <c r="B13" s="128" t="s">
        <v>133</v>
      </c>
      <c r="C13" s="126">
        <v>0</v>
      </c>
    </row>
    <row r="14" spans="1:5" x14ac:dyDescent="0.2">
      <c r="A14" s="129" t="s">
        <v>469</v>
      </c>
      <c r="B14" s="130" t="s">
        <v>470</v>
      </c>
      <c r="C14" s="126">
        <v>0</v>
      </c>
    </row>
    <row r="15" spans="1:5" x14ac:dyDescent="0.2">
      <c r="B15" s="131"/>
      <c r="C15" s="132"/>
    </row>
    <row r="16" spans="1:5" x14ac:dyDescent="0.2">
      <c r="A16" s="122" t="s">
        <v>471</v>
      </c>
      <c r="B16" s="121"/>
      <c r="C16" s="123">
        <f>SUM(C17:C19)</f>
        <v>9377316.8999999985</v>
      </c>
    </row>
    <row r="17" spans="1:5" x14ac:dyDescent="0.2">
      <c r="A17" s="133">
        <v>3.1</v>
      </c>
      <c r="B17" s="128" t="s">
        <v>472</v>
      </c>
      <c r="C17" s="126">
        <v>0</v>
      </c>
    </row>
    <row r="18" spans="1:5" x14ac:dyDescent="0.2">
      <c r="A18" s="134">
        <v>3.2</v>
      </c>
      <c r="B18" s="128" t="s">
        <v>473</v>
      </c>
      <c r="C18" s="126">
        <v>0</v>
      </c>
    </row>
    <row r="19" spans="1:5" x14ac:dyDescent="0.2">
      <c r="A19" s="134">
        <v>3.3</v>
      </c>
      <c r="B19" s="130" t="s">
        <v>474</v>
      </c>
      <c r="C19" s="135">
        <v>9377316.8999999985</v>
      </c>
      <c r="D19" s="120"/>
    </row>
    <row r="20" spans="1:5" x14ac:dyDescent="0.2">
      <c r="B20" s="136"/>
      <c r="C20" s="137"/>
    </row>
    <row r="21" spans="1:5" x14ac:dyDescent="0.2">
      <c r="A21" s="138" t="s">
        <v>475</v>
      </c>
      <c r="B21" s="138"/>
      <c r="C21" s="118">
        <f>C6+C8-C16</f>
        <v>52350403.969999999</v>
      </c>
      <c r="D21" s="120"/>
      <c r="E21" s="120"/>
    </row>
    <row r="23" spans="1:5" x14ac:dyDescent="0.2">
      <c r="B23" s="119" t="s">
        <v>575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C9C6A-FC12-43EE-B078-4738267D7225}">
  <sheetPr>
    <tabColor rgb="FF0070C0"/>
  </sheetPr>
  <dimension ref="A1:F42"/>
  <sheetViews>
    <sheetView showGridLines="0" topLeftCell="A23" workbookViewId="0">
      <selection activeCell="D1" sqref="D1"/>
    </sheetView>
  </sheetViews>
  <sheetFormatPr baseColWidth="10" defaultColWidth="12" defaultRowHeight="11.25" x14ac:dyDescent="0.2"/>
  <cols>
    <col min="1" max="1" width="3.85546875" style="119" customWidth="1"/>
    <col min="2" max="2" width="75.85546875" style="119" customWidth="1"/>
    <col min="3" max="3" width="38.7109375" style="120" customWidth="1"/>
    <col min="4" max="16384" width="12" style="119"/>
  </cols>
  <sheetData>
    <row r="1" spans="1:5" s="142" customFormat="1" ht="14.45" customHeight="1" x14ac:dyDescent="0.25">
      <c r="A1" s="139" t="s">
        <v>561</v>
      </c>
      <c r="B1" s="140"/>
      <c r="C1" s="141"/>
    </row>
    <row r="2" spans="1:5" s="142" customFormat="1" ht="14.45" customHeight="1" x14ac:dyDescent="0.25">
      <c r="A2" s="143" t="s">
        <v>476</v>
      </c>
      <c r="B2" s="144"/>
      <c r="C2" s="145"/>
    </row>
    <row r="3" spans="1:5" s="142" customFormat="1" ht="14.45" customHeight="1" x14ac:dyDescent="0.25">
      <c r="A3" s="143" t="s">
        <v>563</v>
      </c>
      <c r="B3" s="144"/>
      <c r="C3" s="145"/>
    </row>
    <row r="4" spans="1:5" ht="14.45" customHeight="1" x14ac:dyDescent="0.2">
      <c r="A4" s="110" t="s">
        <v>459</v>
      </c>
      <c r="B4" s="111"/>
      <c r="C4" s="112"/>
    </row>
    <row r="5" spans="1:5" ht="22.35" customHeight="1" x14ac:dyDescent="0.2">
      <c r="A5" s="114" t="s">
        <v>460</v>
      </c>
      <c r="B5" s="115"/>
      <c r="C5" s="146">
        <v>2025</v>
      </c>
    </row>
    <row r="6" spans="1:5" ht="11.1" customHeight="1" x14ac:dyDescent="0.2">
      <c r="A6" s="117" t="s">
        <v>477</v>
      </c>
      <c r="B6" s="117"/>
      <c r="C6" s="118">
        <v>51298142.420000002</v>
      </c>
      <c r="D6" s="120"/>
      <c r="E6" s="120"/>
    </row>
    <row r="7" spans="1:5" x14ac:dyDescent="0.2">
      <c r="A7" s="147"/>
      <c r="B7" s="121"/>
      <c r="C7" s="148"/>
    </row>
    <row r="8" spans="1:5" x14ac:dyDescent="0.2">
      <c r="A8" s="122" t="s">
        <v>478</v>
      </c>
      <c r="B8" s="149"/>
      <c r="C8" s="123">
        <f>SUM(C9:C29)</f>
        <v>2315.84</v>
      </c>
    </row>
    <row r="9" spans="1:5" x14ac:dyDescent="0.2">
      <c r="A9" s="150">
        <v>2.1</v>
      </c>
      <c r="B9" s="151" t="s">
        <v>152</v>
      </c>
      <c r="C9" s="152">
        <v>0</v>
      </c>
    </row>
    <row r="10" spans="1:5" x14ac:dyDescent="0.2">
      <c r="A10" s="150">
        <v>2.2000000000000002</v>
      </c>
      <c r="B10" s="151" t="s">
        <v>149</v>
      </c>
      <c r="C10" s="152">
        <v>0</v>
      </c>
    </row>
    <row r="11" spans="1:5" x14ac:dyDescent="0.2">
      <c r="A11" s="153">
        <v>2.2999999999999998</v>
      </c>
      <c r="B11" s="154" t="s">
        <v>312</v>
      </c>
      <c r="C11" s="152">
        <v>0</v>
      </c>
    </row>
    <row r="12" spans="1:5" x14ac:dyDescent="0.2">
      <c r="A12" s="153">
        <v>2.4</v>
      </c>
      <c r="B12" s="154" t="s">
        <v>313</v>
      </c>
      <c r="C12" s="152"/>
    </row>
    <row r="13" spans="1:5" x14ac:dyDescent="0.2">
      <c r="A13" s="153">
        <v>2.5</v>
      </c>
      <c r="B13" s="154" t="s">
        <v>314</v>
      </c>
      <c r="C13" s="152">
        <v>0</v>
      </c>
    </row>
    <row r="14" spans="1:5" x14ac:dyDescent="0.2">
      <c r="A14" s="153">
        <v>2.6</v>
      </c>
      <c r="B14" s="154" t="s">
        <v>315</v>
      </c>
      <c r="C14" s="152">
        <v>0</v>
      </c>
    </row>
    <row r="15" spans="1:5" x14ac:dyDescent="0.2">
      <c r="A15" s="153">
        <v>2.7</v>
      </c>
      <c r="B15" s="154" t="s">
        <v>316</v>
      </c>
      <c r="C15" s="152">
        <v>0</v>
      </c>
    </row>
    <row r="16" spans="1:5" x14ac:dyDescent="0.2">
      <c r="A16" s="153">
        <v>2.8</v>
      </c>
      <c r="B16" s="154" t="s">
        <v>317</v>
      </c>
      <c r="C16" s="152">
        <v>0</v>
      </c>
    </row>
    <row r="17" spans="1:3" x14ac:dyDescent="0.2">
      <c r="A17" s="153">
        <v>2.9</v>
      </c>
      <c r="B17" s="154" t="s">
        <v>319</v>
      </c>
      <c r="C17" s="152">
        <v>0</v>
      </c>
    </row>
    <row r="18" spans="1:3" x14ac:dyDescent="0.2">
      <c r="A18" s="153" t="s">
        <v>479</v>
      </c>
      <c r="B18" s="154" t="s">
        <v>480</v>
      </c>
      <c r="C18" s="152">
        <v>0</v>
      </c>
    </row>
    <row r="19" spans="1:3" x14ac:dyDescent="0.2">
      <c r="A19" s="153" t="s">
        <v>481</v>
      </c>
      <c r="B19" s="154" t="s">
        <v>324</v>
      </c>
      <c r="C19" s="152">
        <v>0</v>
      </c>
    </row>
    <row r="20" spans="1:3" x14ac:dyDescent="0.2">
      <c r="A20" s="153" t="s">
        <v>482</v>
      </c>
      <c r="B20" s="154" t="s">
        <v>483</v>
      </c>
      <c r="C20" s="152">
        <v>0</v>
      </c>
    </row>
    <row r="21" spans="1:3" x14ac:dyDescent="0.2">
      <c r="A21" s="153" t="s">
        <v>484</v>
      </c>
      <c r="B21" s="154" t="s">
        <v>485</v>
      </c>
      <c r="C21" s="152">
        <v>0</v>
      </c>
    </row>
    <row r="22" spans="1:3" x14ac:dyDescent="0.2">
      <c r="A22" s="153" t="s">
        <v>486</v>
      </c>
      <c r="B22" s="154" t="s">
        <v>487</v>
      </c>
      <c r="C22" s="152">
        <v>0</v>
      </c>
    </row>
    <row r="23" spans="1:3" x14ac:dyDescent="0.2">
      <c r="A23" s="153" t="s">
        <v>488</v>
      </c>
      <c r="B23" s="154" t="s">
        <v>489</v>
      </c>
      <c r="C23" s="152">
        <v>0</v>
      </c>
    </row>
    <row r="24" spans="1:3" x14ac:dyDescent="0.2">
      <c r="A24" s="153" t="s">
        <v>490</v>
      </c>
      <c r="B24" s="154" t="s">
        <v>491</v>
      </c>
      <c r="C24" s="152">
        <v>0</v>
      </c>
    </row>
    <row r="25" spans="1:3" x14ac:dyDescent="0.2">
      <c r="A25" s="153" t="s">
        <v>492</v>
      </c>
      <c r="B25" s="154" t="s">
        <v>493</v>
      </c>
      <c r="C25" s="152">
        <v>0</v>
      </c>
    </row>
    <row r="26" spans="1:3" x14ac:dyDescent="0.2">
      <c r="A26" s="153" t="s">
        <v>494</v>
      </c>
      <c r="B26" s="154" t="s">
        <v>495</v>
      </c>
      <c r="C26" s="152">
        <v>0</v>
      </c>
    </row>
    <row r="27" spans="1:3" x14ac:dyDescent="0.2">
      <c r="A27" s="153" t="s">
        <v>496</v>
      </c>
      <c r="B27" s="154" t="s">
        <v>497</v>
      </c>
      <c r="C27" s="152">
        <v>0</v>
      </c>
    </row>
    <row r="28" spans="1:3" x14ac:dyDescent="0.2">
      <c r="A28" s="153" t="s">
        <v>498</v>
      </c>
      <c r="B28" s="154" t="s">
        <v>499</v>
      </c>
      <c r="C28" s="152">
        <v>0</v>
      </c>
    </row>
    <row r="29" spans="1:3" x14ac:dyDescent="0.2">
      <c r="A29" s="153" t="s">
        <v>500</v>
      </c>
      <c r="B29" s="151" t="s">
        <v>501</v>
      </c>
      <c r="C29" s="152">
        <v>2315.84</v>
      </c>
    </row>
    <row r="30" spans="1:3" x14ac:dyDescent="0.2">
      <c r="A30" s="155"/>
      <c r="B30" s="156"/>
      <c r="C30" s="157"/>
    </row>
    <row r="31" spans="1:3" x14ac:dyDescent="0.2">
      <c r="A31" s="158" t="s">
        <v>502</v>
      </c>
      <c r="B31" s="159"/>
      <c r="C31" s="160">
        <f>SUM(C32:C38)</f>
        <v>0</v>
      </c>
    </row>
    <row r="32" spans="1:3" x14ac:dyDescent="0.2">
      <c r="A32" s="153" t="s">
        <v>503</v>
      </c>
      <c r="B32" s="154" t="s">
        <v>222</v>
      </c>
      <c r="C32" s="152">
        <v>0</v>
      </c>
    </row>
    <row r="33" spans="1:6" x14ac:dyDescent="0.2">
      <c r="A33" s="153" t="s">
        <v>504</v>
      </c>
      <c r="B33" s="154" t="s">
        <v>231</v>
      </c>
      <c r="C33" s="152">
        <v>0</v>
      </c>
    </row>
    <row r="34" spans="1:6" x14ac:dyDescent="0.2">
      <c r="A34" s="153" t="s">
        <v>505</v>
      </c>
      <c r="B34" s="154" t="s">
        <v>234</v>
      </c>
      <c r="C34" s="152">
        <v>0</v>
      </c>
    </row>
    <row r="35" spans="1:6" x14ac:dyDescent="0.2">
      <c r="A35" s="153" t="s">
        <v>506</v>
      </c>
      <c r="B35" s="154" t="s">
        <v>240</v>
      </c>
      <c r="C35" s="152">
        <v>0</v>
      </c>
    </row>
    <row r="36" spans="1:6" x14ac:dyDescent="0.2">
      <c r="A36" s="153" t="s">
        <v>507</v>
      </c>
      <c r="B36" s="154" t="s">
        <v>250</v>
      </c>
      <c r="C36" s="152">
        <v>0</v>
      </c>
    </row>
    <row r="37" spans="1:6" x14ac:dyDescent="0.2">
      <c r="A37" s="153" t="s">
        <v>508</v>
      </c>
      <c r="B37" s="154" t="s">
        <v>509</v>
      </c>
      <c r="C37" s="152">
        <v>0</v>
      </c>
    </row>
    <row r="38" spans="1:6" x14ac:dyDescent="0.2">
      <c r="A38" s="153" t="s">
        <v>510</v>
      </c>
      <c r="B38" s="151" t="s">
        <v>511</v>
      </c>
      <c r="C38" s="161">
        <v>0</v>
      </c>
    </row>
    <row r="39" spans="1:6" x14ac:dyDescent="0.2">
      <c r="A39" s="147"/>
      <c r="B39" s="162"/>
      <c r="C39" s="163"/>
    </row>
    <row r="40" spans="1:6" x14ac:dyDescent="0.2">
      <c r="A40" s="164" t="s">
        <v>512</v>
      </c>
      <c r="B40" s="165"/>
      <c r="C40" s="166">
        <f>C6-C8+C31</f>
        <v>51295826.579999998</v>
      </c>
      <c r="D40" s="167"/>
      <c r="E40" s="168"/>
      <c r="F40" s="120"/>
    </row>
    <row r="42" spans="1:6" x14ac:dyDescent="0.2">
      <c r="B42" s="119" t="s">
        <v>575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E0C28-C100-4C1C-ADB1-7FF0A40B443E}">
  <sheetPr>
    <tabColor rgb="FF0070C0"/>
  </sheetPr>
  <dimension ref="A1:J59"/>
  <sheetViews>
    <sheetView topLeftCell="A46" zoomScale="90" zoomScaleNormal="90" workbookViewId="0">
      <selection sqref="A1:F1"/>
    </sheetView>
  </sheetViews>
  <sheetFormatPr baseColWidth="10" defaultColWidth="9.5703125" defaultRowHeight="11.25" x14ac:dyDescent="0.2"/>
  <cols>
    <col min="1" max="1" width="10.42578125" style="73" customWidth="1"/>
    <col min="2" max="2" width="71.85546875" style="73" bestFit="1" customWidth="1"/>
    <col min="3" max="6" width="16.42578125" style="73" customWidth="1"/>
    <col min="7" max="10" width="17.5703125" style="73" customWidth="1"/>
    <col min="11" max="16384" width="9.5703125" style="73"/>
  </cols>
  <sheetData>
    <row r="1" spans="1:10" ht="12" customHeight="1" x14ac:dyDescent="0.2">
      <c r="A1" s="70" t="s">
        <v>561</v>
      </c>
      <c r="B1" s="169"/>
      <c r="C1" s="169"/>
      <c r="D1" s="169"/>
      <c r="E1" s="169"/>
      <c r="F1" s="169"/>
      <c r="G1" s="71" t="s">
        <v>0</v>
      </c>
      <c r="H1" s="72">
        <v>2025</v>
      </c>
    </row>
    <row r="2" spans="1:10" ht="12" customHeight="1" x14ac:dyDescent="0.2">
      <c r="A2" s="70" t="s">
        <v>513</v>
      </c>
      <c r="B2" s="169"/>
      <c r="C2" s="169"/>
      <c r="D2" s="169"/>
      <c r="E2" s="169"/>
      <c r="F2" s="169"/>
      <c r="G2" s="71" t="s">
        <v>2</v>
      </c>
      <c r="H2" s="72" t="s">
        <v>562</v>
      </c>
    </row>
    <row r="3" spans="1:10" ht="12" customHeight="1" x14ac:dyDescent="0.2">
      <c r="A3" s="170" t="s">
        <v>563</v>
      </c>
      <c r="B3" s="171"/>
      <c r="C3" s="171"/>
      <c r="D3" s="171"/>
      <c r="E3" s="171"/>
      <c r="F3" s="171"/>
      <c r="G3" s="71" t="s">
        <v>3</v>
      </c>
      <c r="H3" s="72" t="s">
        <v>564</v>
      </c>
    </row>
    <row r="4" spans="1:10" ht="12" customHeight="1" x14ac:dyDescent="0.2">
      <c r="A4" s="170" t="str">
        <f>'Notas a los Edos Financiero'!A4</f>
        <v>(Cifras en Pesos)</v>
      </c>
      <c r="B4" s="171"/>
      <c r="C4" s="171"/>
      <c r="D4" s="171"/>
      <c r="E4" s="171"/>
      <c r="F4" s="171"/>
      <c r="G4" s="172"/>
      <c r="H4" s="172"/>
    </row>
    <row r="5" spans="1:10" x14ac:dyDescent="0.2">
      <c r="A5" s="74" t="s">
        <v>57</v>
      </c>
      <c r="B5" s="75"/>
      <c r="C5" s="75"/>
      <c r="D5" s="75"/>
      <c r="E5" s="75"/>
      <c r="F5" s="75"/>
      <c r="G5" s="75"/>
      <c r="H5" s="75"/>
    </row>
    <row r="8" spans="1:10" s="79" customFormat="1" ht="16.5" customHeight="1" x14ac:dyDescent="0.2">
      <c r="A8" s="76" t="s">
        <v>59</v>
      </c>
      <c r="B8" s="76" t="s">
        <v>460</v>
      </c>
      <c r="C8" s="76" t="s">
        <v>514</v>
      </c>
      <c r="D8" s="76" t="s">
        <v>515</v>
      </c>
      <c r="E8" s="76" t="s">
        <v>516</v>
      </c>
      <c r="F8" s="76" t="s">
        <v>517</v>
      </c>
      <c r="G8" s="76" t="s">
        <v>518</v>
      </c>
      <c r="H8" s="76" t="s">
        <v>519</v>
      </c>
      <c r="I8" s="76" t="s">
        <v>520</v>
      </c>
      <c r="J8" s="76" t="s">
        <v>521</v>
      </c>
    </row>
    <row r="9" spans="1:10" s="84" customFormat="1" x14ac:dyDescent="0.2">
      <c r="A9" s="83">
        <v>7000</v>
      </c>
      <c r="B9" s="84" t="s">
        <v>522</v>
      </c>
    </row>
    <row r="10" spans="1:10" x14ac:dyDescent="0.2">
      <c r="A10" s="73">
        <v>7110</v>
      </c>
      <c r="B10" s="73" t="s">
        <v>518</v>
      </c>
      <c r="C10" s="78">
        <v>0</v>
      </c>
      <c r="D10" s="78">
        <v>0</v>
      </c>
      <c r="E10" s="78">
        <v>0</v>
      </c>
      <c r="F10" s="78">
        <f>C10+D10+E10</f>
        <v>0</v>
      </c>
      <c r="G10" s="73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73">
        <v>7120</v>
      </c>
      <c r="B11" s="73" t="s">
        <v>523</v>
      </c>
      <c r="C11" s="78">
        <v>0</v>
      </c>
      <c r="D11" s="78">
        <v>0</v>
      </c>
      <c r="E11" s="78">
        <v>0</v>
      </c>
      <c r="F11" s="78">
        <f t="shared" ref="F11:F35" si="0">C11+D11+E11</f>
        <v>0</v>
      </c>
    </row>
    <row r="12" spans="1:10" x14ac:dyDescent="0.2">
      <c r="A12" s="73">
        <v>7130</v>
      </c>
      <c r="B12" s="73" t="s">
        <v>524</v>
      </c>
      <c r="C12" s="78">
        <v>0</v>
      </c>
      <c r="D12" s="78">
        <v>0</v>
      </c>
      <c r="E12" s="78">
        <v>0</v>
      </c>
      <c r="F12" s="78">
        <f t="shared" si="0"/>
        <v>0</v>
      </c>
    </row>
    <row r="13" spans="1:10" x14ac:dyDescent="0.2">
      <c r="A13" s="73">
        <v>7140</v>
      </c>
      <c r="B13" s="73" t="s">
        <v>525</v>
      </c>
      <c r="C13" s="78">
        <v>0</v>
      </c>
      <c r="D13" s="78">
        <v>0</v>
      </c>
      <c r="E13" s="78">
        <v>0</v>
      </c>
      <c r="F13" s="78">
        <f t="shared" si="0"/>
        <v>0</v>
      </c>
    </row>
    <row r="14" spans="1:10" x14ac:dyDescent="0.2">
      <c r="A14" s="73">
        <v>7150</v>
      </c>
      <c r="B14" s="73" t="s">
        <v>526</v>
      </c>
      <c r="C14" s="78">
        <v>0</v>
      </c>
      <c r="D14" s="78">
        <v>0</v>
      </c>
      <c r="E14" s="78">
        <v>0</v>
      </c>
      <c r="F14" s="78">
        <f t="shared" si="0"/>
        <v>0</v>
      </c>
    </row>
    <row r="15" spans="1:10" x14ac:dyDescent="0.2">
      <c r="A15" s="73">
        <v>7160</v>
      </c>
      <c r="B15" s="73" t="s">
        <v>527</v>
      </c>
      <c r="C15" s="78">
        <v>0</v>
      </c>
      <c r="D15" s="78">
        <v>0</v>
      </c>
      <c r="E15" s="78">
        <v>0</v>
      </c>
      <c r="F15" s="78">
        <f t="shared" si="0"/>
        <v>0</v>
      </c>
    </row>
    <row r="16" spans="1:10" x14ac:dyDescent="0.2">
      <c r="A16" s="73">
        <v>7210</v>
      </c>
      <c r="B16" s="73" t="s">
        <v>528</v>
      </c>
      <c r="C16" s="78">
        <v>0</v>
      </c>
      <c r="D16" s="78">
        <v>0</v>
      </c>
      <c r="E16" s="78">
        <v>0</v>
      </c>
      <c r="F16" s="78">
        <f t="shared" si="0"/>
        <v>0</v>
      </c>
    </row>
    <row r="17" spans="1:6" x14ac:dyDescent="0.2">
      <c r="A17" s="73">
        <v>7220</v>
      </c>
      <c r="B17" s="73" t="s">
        <v>529</v>
      </c>
      <c r="C17" s="78">
        <v>0</v>
      </c>
      <c r="D17" s="78">
        <v>0</v>
      </c>
      <c r="E17" s="78">
        <v>0</v>
      </c>
      <c r="F17" s="78">
        <f t="shared" si="0"/>
        <v>0</v>
      </c>
    </row>
    <row r="18" spans="1:6" x14ac:dyDescent="0.2">
      <c r="A18" s="73">
        <v>7230</v>
      </c>
      <c r="B18" s="73" t="s">
        <v>530</v>
      </c>
      <c r="C18" s="78">
        <v>0</v>
      </c>
      <c r="D18" s="78">
        <v>0</v>
      </c>
      <c r="E18" s="78">
        <v>0</v>
      </c>
      <c r="F18" s="78">
        <f t="shared" si="0"/>
        <v>0</v>
      </c>
    </row>
    <row r="19" spans="1:6" x14ac:dyDescent="0.2">
      <c r="A19" s="73">
        <v>7240</v>
      </c>
      <c r="B19" s="73" t="s">
        <v>531</v>
      </c>
      <c r="C19" s="78">
        <v>0</v>
      </c>
      <c r="D19" s="78">
        <v>0</v>
      </c>
      <c r="E19" s="78">
        <v>0</v>
      </c>
      <c r="F19" s="78">
        <f t="shared" si="0"/>
        <v>0</v>
      </c>
    </row>
    <row r="20" spans="1:6" x14ac:dyDescent="0.2">
      <c r="A20" s="73">
        <v>7250</v>
      </c>
      <c r="B20" s="73" t="s">
        <v>532</v>
      </c>
      <c r="C20" s="78">
        <v>0</v>
      </c>
      <c r="D20" s="78">
        <v>0</v>
      </c>
      <c r="E20" s="78">
        <v>0</v>
      </c>
      <c r="F20" s="78">
        <f t="shared" si="0"/>
        <v>0</v>
      </c>
    </row>
    <row r="21" spans="1:6" x14ac:dyDescent="0.2">
      <c r="A21" s="73">
        <v>7260</v>
      </c>
      <c r="B21" s="73" t="s">
        <v>533</v>
      </c>
      <c r="C21" s="78">
        <v>0</v>
      </c>
      <c r="D21" s="78">
        <v>0</v>
      </c>
      <c r="E21" s="78">
        <v>0</v>
      </c>
      <c r="F21" s="78">
        <f t="shared" si="0"/>
        <v>0</v>
      </c>
    </row>
    <row r="22" spans="1:6" x14ac:dyDescent="0.2">
      <c r="A22" s="73">
        <v>7310</v>
      </c>
      <c r="B22" s="73" t="s">
        <v>534</v>
      </c>
      <c r="C22" s="78">
        <v>0</v>
      </c>
      <c r="D22" s="78">
        <v>0</v>
      </c>
      <c r="E22" s="78">
        <v>0</v>
      </c>
      <c r="F22" s="78">
        <f t="shared" si="0"/>
        <v>0</v>
      </c>
    </row>
    <row r="23" spans="1:6" x14ac:dyDescent="0.2">
      <c r="A23" s="73">
        <v>7320</v>
      </c>
      <c r="B23" s="73" t="s">
        <v>535</v>
      </c>
      <c r="C23" s="78">
        <v>0</v>
      </c>
      <c r="D23" s="78">
        <v>0</v>
      </c>
      <c r="E23" s="78">
        <v>0</v>
      </c>
      <c r="F23" s="78">
        <f t="shared" si="0"/>
        <v>0</v>
      </c>
    </row>
    <row r="24" spans="1:6" x14ac:dyDescent="0.2">
      <c r="A24" s="73">
        <v>7330</v>
      </c>
      <c r="B24" s="73" t="s">
        <v>536</v>
      </c>
      <c r="C24" s="78">
        <v>0</v>
      </c>
      <c r="D24" s="78">
        <v>0</v>
      </c>
      <c r="E24" s="78">
        <v>0</v>
      </c>
      <c r="F24" s="78">
        <f t="shared" si="0"/>
        <v>0</v>
      </c>
    </row>
    <row r="25" spans="1:6" x14ac:dyDescent="0.2">
      <c r="A25" s="73">
        <v>7340</v>
      </c>
      <c r="B25" s="73" t="s">
        <v>537</v>
      </c>
      <c r="C25" s="78">
        <v>0</v>
      </c>
      <c r="D25" s="78">
        <v>0</v>
      </c>
      <c r="E25" s="78">
        <v>0</v>
      </c>
      <c r="F25" s="78">
        <f t="shared" si="0"/>
        <v>0</v>
      </c>
    </row>
    <row r="26" spans="1:6" x14ac:dyDescent="0.2">
      <c r="A26" s="73">
        <v>7350</v>
      </c>
      <c r="B26" s="73" t="s">
        <v>538</v>
      </c>
      <c r="C26" s="78">
        <v>0</v>
      </c>
      <c r="D26" s="78">
        <v>0</v>
      </c>
      <c r="E26" s="78">
        <v>0</v>
      </c>
      <c r="F26" s="78">
        <f t="shared" si="0"/>
        <v>0</v>
      </c>
    </row>
    <row r="27" spans="1:6" x14ac:dyDescent="0.2">
      <c r="A27" s="73">
        <v>7360</v>
      </c>
      <c r="B27" s="73" t="s">
        <v>539</v>
      </c>
      <c r="C27" s="78">
        <v>0</v>
      </c>
      <c r="D27" s="78">
        <v>0</v>
      </c>
      <c r="E27" s="78">
        <v>0</v>
      </c>
      <c r="F27" s="78">
        <f t="shared" si="0"/>
        <v>0</v>
      </c>
    </row>
    <row r="28" spans="1:6" x14ac:dyDescent="0.2">
      <c r="A28" s="73">
        <v>7410</v>
      </c>
      <c r="B28" s="73" t="s">
        <v>594</v>
      </c>
      <c r="C28" s="78">
        <v>0</v>
      </c>
      <c r="D28" s="78">
        <v>0</v>
      </c>
      <c r="E28" s="78">
        <v>0</v>
      </c>
      <c r="F28" s="78">
        <f t="shared" si="0"/>
        <v>0</v>
      </c>
    </row>
    <row r="29" spans="1:6" x14ac:dyDescent="0.2">
      <c r="A29" s="73">
        <v>7420</v>
      </c>
      <c r="B29" s="73" t="s">
        <v>540</v>
      </c>
      <c r="C29" s="78">
        <v>0</v>
      </c>
      <c r="D29" s="78">
        <v>0</v>
      </c>
      <c r="E29" s="78">
        <v>0</v>
      </c>
      <c r="F29" s="78">
        <f t="shared" si="0"/>
        <v>0</v>
      </c>
    </row>
    <row r="30" spans="1:6" x14ac:dyDescent="0.2">
      <c r="A30" s="73">
        <v>7510</v>
      </c>
      <c r="B30" s="73" t="s">
        <v>541</v>
      </c>
      <c r="C30" s="78">
        <v>0</v>
      </c>
      <c r="D30" s="78">
        <v>0</v>
      </c>
      <c r="E30" s="78">
        <v>0</v>
      </c>
      <c r="F30" s="78">
        <f t="shared" si="0"/>
        <v>0</v>
      </c>
    </row>
    <row r="31" spans="1:6" x14ac:dyDescent="0.2">
      <c r="A31" s="73">
        <v>7520</v>
      </c>
      <c r="B31" s="73" t="s">
        <v>542</v>
      </c>
      <c r="C31" s="78">
        <v>0</v>
      </c>
      <c r="D31" s="78">
        <v>0</v>
      </c>
      <c r="E31" s="78">
        <v>0</v>
      </c>
      <c r="F31" s="78">
        <f t="shared" si="0"/>
        <v>0</v>
      </c>
    </row>
    <row r="32" spans="1:6" x14ac:dyDescent="0.2">
      <c r="A32" s="73">
        <v>7610</v>
      </c>
      <c r="B32" s="73" t="s">
        <v>543</v>
      </c>
      <c r="C32" s="78">
        <v>0</v>
      </c>
      <c r="D32" s="78">
        <v>0</v>
      </c>
      <c r="E32" s="78">
        <v>0</v>
      </c>
      <c r="F32" s="78">
        <f t="shared" si="0"/>
        <v>0</v>
      </c>
    </row>
    <row r="33" spans="1:6" x14ac:dyDescent="0.2">
      <c r="A33" s="73">
        <v>7620</v>
      </c>
      <c r="B33" s="73" t="s">
        <v>544</v>
      </c>
      <c r="C33" s="78">
        <v>0</v>
      </c>
      <c r="D33" s="78">
        <v>0</v>
      </c>
      <c r="E33" s="78">
        <v>0</v>
      </c>
      <c r="F33" s="78">
        <f t="shared" si="0"/>
        <v>0</v>
      </c>
    </row>
    <row r="34" spans="1:6" x14ac:dyDescent="0.2">
      <c r="A34" s="73">
        <v>7630</v>
      </c>
      <c r="B34" s="73" t="s">
        <v>545</v>
      </c>
      <c r="C34" s="78">
        <v>0</v>
      </c>
      <c r="D34" s="78">
        <v>0</v>
      </c>
      <c r="E34" s="78">
        <v>0</v>
      </c>
      <c r="F34" s="78">
        <f t="shared" si="0"/>
        <v>0</v>
      </c>
    </row>
    <row r="35" spans="1:6" x14ac:dyDescent="0.2">
      <c r="A35" s="73">
        <v>7640</v>
      </c>
      <c r="B35" s="73" t="s">
        <v>546</v>
      </c>
      <c r="C35" s="78">
        <v>0</v>
      </c>
      <c r="D35" s="78">
        <v>0</v>
      </c>
      <c r="E35" s="78">
        <v>0</v>
      </c>
      <c r="F35" s="78">
        <f t="shared" si="0"/>
        <v>0</v>
      </c>
    </row>
    <row r="36" spans="1:6" x14ac:dyDescent="0.2">
      <c r="C36" s="78"/>
      <c r="D36" s="78"/>
      <c r="E36" s="78"/>
      <c r="F36" s="78"/>
    </row>
    <row r="37" spans="1:6" s="84" customFormat="1" x14ac:dyDescent="0.2">
      <c r="A37" s="83">
        <v>8000</v>
      </c>
      <c r="B37" s="84" t="s">
        <v>595</v>
      </c>
    </row>
    <row r="38" spans="1:6" x14ac:dyDescent="0.2">
      <c r="C38" s="173"/>
      <c r="D38" s="173"/>
      <c r="E38" s="173"/>
      <c r="F38" s="173"/>
    </row>
    <row r="39" spans="1:6" ht="11.45" customHeight="1" x14ac:dyDescent="0.2">
      <c r="B39" s="174" t="s">
        <v>547</v>
      </c>
      <c r="C39" s="174"/>
      <c r="D39" s="173"/>
      <c r="E39" s="173"/>
      <c r="F39" s="173"/>
    </row>
    <row r="40" spans="1:6" ht="11.45" customHeight="1" x14ac:dyDescent="0.2">
      <c r="B40" s="175" t="s">
        <v>460</v>
      </c>
      <c r="C40" s="176">
        <f>H1</f>
        <v>2025</v>
      </c>
      <c r="D40" s="173"/>
      <c r="E40" s="173"/>
      <c r="F40" s="173"/>
    </row>
    <row r="41" spans="1:6" x14ac:dyDescent="0.2">
      <c r="A41" s="73">
        <v>8110</v>
      </c>
      <c r="B41" s="177" t="s">
        <v>548</v>
      </c>
      <c r="C41" s="126">
        <v>42087766.950000003</v>
      </c>
      <c r="D41" s="173"/>
      <c r="E41" s="173"/>
      <c r="F41" s="173"/>
    </row>
    <row r="42" spans="1:6" x14ac:dyDescent="0.2">
      <c r="A42" s="73">
        <v>8120</v>
      </c>
      <c r="B42" s="177" t="s">
        <v>549</v>
      </c>
      <c r="C42" s="126">
        <v>4306069.46</v>
      </c>
      <c r="D42" s="173"/>
      <c r="E42" s="173"/>
      <c r="F42" s="173"/>
    </row>
    <row r="43" spans="1:6" x14ac:dyDescent="0.2">
      <c r="A43" s="73">
        <v>8130</v>
      </c>
      <c r="B43" s="177" t="s">
        <v>550</v>
      </c>
      <c r="C43" s="126">
        <v>18068706.48</v>
      </c>
      <c r="D43" s="173"/>
      <c r="E43" s="173"/>
      <c r="F43" s="173"/>
    </row>
    <row r="44" spans="1:6" x14ac:dyDescent="0.2">
      <c r="A44" s="73">
        <v>8140</v>
      </c>
      <c r="B44" s="177" t="s">
        <v>551</v>
      </c>
      <c r="C44" s="126">
        <v>0</v>
      </c>
      <c r="D44" s="173"/>
      <c r="E44" s="173"/>
      <c r="F44" s="173"/>
    </row>
    <row r="45" spans="1:6" x14ac:dyDescent="0.2">
      <c r="A45" s="73">
        <v>8150</v>
      </c>
      <c r="B45" s="177" t="s">
        <v>552</v>
      </c>
      <c r="C45" s="126">
        <v>55850403.969999999</v>
      </c>
      <c r="D45" s="173"/>
      <c r="E45" s="173"/>
      <c r="F45" s="173"/>
    </row>
    <row r="46" spans="1:6" x14ac:dyDescent="0.2">
      <c r="B46" s="178"/>
      <c r="C46" s="179"/>
      <c r="D46" s="173"/>
      <c r="E46" s="173"/>
      <c r="F46" s="173"/>
    </row>
    <row r="47" spans="1:6" x14ac:dyDescent="0.2">
      <c r="B47" s="180"/>
      <c r="C47" s="181"/>
      <c r="D47" s="173"/>
      <c r="E47" s="173"/>
      <c r="F47" s="173"/>
    </row>
    <row r="48" spans="1:6" ht="13.5" customHeight="1" x14ac:dyDescent="0.2">
      <c r="B48" s="174" t="s">
        <v>553</v>
      </c>
      <c r="C48" s="174"/>
    </row>
    <row r="49" spans="1:3" ht="13.5" customHeight="1" x14ac:dyDescent="0.2">
      <c r="B49" s="175" t="s">
        <v>460</v>
      </c>
      <c r="C49" s="176">
        <f>H1</f>
        <v>2025</v>
      </c>
    </row>
    <row r="50" spans="1:3" x14ac:dyDescent="0.2">
      <c r="A50" s="73">
        <v>8210</v>
      </c>
      <c r="B50" s="177" t="s">
        <v>554</v>
      </c>
      <c r="C50" s="182">
        <v>42087766.950000003</v>
      </c>
    </row>
    <row r="51" spans="1:3" x14ac:dyDescent="0.2">
      <c r="A51" s="73">
        <v>8220</v>
      </c>
      <c r="B51" s="177" t="s">
        <v>555</v>
      </c>
      <c r="C51" s="182">
        <v>6658014.8899999997</v>
      </c>
    </row>
    <row r="52" spans="1:3" x14ac:dyDescent="0.2">
      <c r="A52" s="73">
        <v>8230</v>
      </c>
      <c r="B52" s="177" t="s">
        <v>556</v>
      </c>
      <c r="C52" s="182">
        <v>18068706.48</v>
      </c>
    </row>
    <row r="53" spans="1:3" x14ac:dyDescent="0.2">
      <c r="A53" s="73">
        <v>8240</v>
      </c>
      <c r="B53" s="177" t="s">
        <v>557</v>
      </c>
      <c r="C53" s="182">
        <v>2211249.86</v>
      </c>
    </row>
    <row r="54" spans="1:3" x14ac:dyDescent="0.2">
      <c r="A54" s="73">
        <v>8250</v>
      </c>
      <c r="B54" s="177" t="s">
        <v>558</v>
      </c>
      <c r="C54" s="182">
        <v>11075760.289999999</v>
      </c>
    </row>
    <row r="55" spans="1:3" x14ac:dyDescent="0.2">
      <c r="A55" s="73">
        <v>8260</v>
      </c>
      <c r="B55" s="177" t="s">
        <v>559</v>
      </c>
      <c r="C55" s="182">
        <v>0</v>
      </c>
    </row>
    <row r="56" spans="1:3" x14ac:dyDescent="0.2">
      <c r="A56" s="73">
        <v>8270</v>
      </c>
      <c r="B56" s="177" t="s">
        <v>560</v>
      </c>
      <c r="C56" s="182">
        <v>40211448.390000001</v>
      </c>
    </row>
    <row r="59" spans="1:3" x14ac:dyDescent="0.2">
      <c r="B59" s="35" t="s">
        <v>575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A1:F1"/>
    <mergeCell ref="A2:F2"/>
    <mergeCell ref="A3:F3"/>
    <mergeCell ref="A4:F4"/>
    <mergeCell ref="B39:C39"/>
    <mergeCell ref="B48:C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</vt:lpstr>
      <vt:lpstr>Notas ACT</vt:lpstr>
      <vt:lpstr>Notas ESF</vt:lpstr>
      <vt:lpstr>Notas VHP</vt:lpstr>
      <vt:lpstr>Notas EFE</vt:lpstr>
      <vt:lpstr>Conciliacion_Ig</vt:lpstr>
      <vt:lpstr>Conciliacion_Eg</vt:lpstr>
      <vt:lpstr>Memoria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Maribel Portillo</cp:lastModifiedBy>
  <dcterms:created xsi:type="dcterms:W3CDTF">2025-07-13T21:02:35Z</dcterms:created>
  <dcterms:modified xsi:type="dcterms:W3CDTF">2026-02-16T16:46:45Z</dcterms:modified>
</cp:coreProperties>
</file>