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ESF LDF" sheetId="1" r:id="rId1"/>
  </sheets>
  <externalReferences>
    <externalReference r:id="rId2"/>
    <externalReference r:id="rId3"/>
    <externalReference r:id="rId4"/>
  </externalReferences>
  <definedNames>
    <definedName name="Abr" localSheetId="0">#REF!</definedName>
    <definedName name="Abr">#REF!</definedName>
    <definedName name="Ejercicio">[3]Catalogo!$D$3:$D$6</definedName>
    <definedName name="Ene" localSheetId="0">#REF!</definedName>
    <definedName name="Ene">#REF!</definedName>
    <definedName name="Entes">[3]Catalogo!$B$3:$B$11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riodo">[3]Catalogo!$F$3:$F$14</definedName>
  </definedNames>
  <calcPr calcId="144525"/>
</workbook>
</file>

<file path=xl/calcChain.xml><?xml version="1.0" encoding="utf-8"?>
<calcChain xmlns="http://schemas.openxmlformats.org/spreadsheetml/2006/main">
  <c r="G89" i="1" l="1"/>
  <c r="C89" i="1"/>
  <c r="J81" i="1"/>
  <c r="F77" i="1"/>
  <c r="F76" i="1"/>
  <c r="F75" i="1"/>
  <c r="F73" i="1"/>
  <c r="F72" i="1"/>
  <c r="F71" i="1"/>
  <c r="F70" i="1"/>
  <c r="J69" i="1"/>
  <c r="F69" i="1"/>
  <c r="I69" i="1" s="1"/>
  <c r="F66" i="1"/>
  <c r="F65" i="1"/>
  <c r="F64" i="1"/>
  <c r="F63" i="1"/>
  <c r="B60" i="1"/>
  <c r="B62" i="1" s="1"/>
  <c r="B89" i="1" s="1"/>
  <c r="B58" i="1"/>
  <c r="F57" i="1"/>
  <c r="F59" i="1" s="1"/>
  <c r="B57" i="1"/>
  <c r="B56" i="1"/>
  <c r="F55" i="1"/>
  <c r="B55" i="1"/>
  <c r="F54" i="1"/>
  <c r="B54" i="1"/>
  <c r="F53" i="1"/>
  <c r="B53" i="1"/>
  <c r="F52" i="1"/>
  <c r="B52" i="1"/>
  <c r="F51" i="1"/>
  <c r="B51" i="1"/>
  <c r="F50" i="1"/>
  <c r="B50" i="1"/>
  <c r="F46" i="1"/>
  <c r="B46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F37" i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9" i="1" l="1"/>
  <c r="F81" i="1" s="1"/>
  <c r="F68" i="1"/>
  <c r="F89" i="1" l="1"/>
  <c r="I81" i="1"/>
</calcChain>
</file>

<file path=xl/sharedStrings.xml><?xml version="1.0" encoding="utf-8"?>
<sst xmlns="http://schemas.openxmlformats.org/spreadsheetml/2006/main" count="127" uniqueCount="124">
  <si>
    <t>FIDEICOMISO DE INVERSIÓN Y ADMINISTRACIÓN DEL PARQUE GUANAJUATO BICENTENARIO</t>
  </si>
  <si>
    <t>Estado de Situación Financiera Detallado - LDF</t>
  </si>
  <si>
    <t>al 31 de Marzo del 2018 y 31 de Diciembre del 2017</t>
  </si>
  <si>
    <t>(PESOS)</t>
  </si>
  <si>
    <t>Concepto (c)</t>
  </si>
  <si>
    <t>2018 (d)</t>
  </si>
  <si>
    <t>31 de diciembre de 2017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</si>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</sst>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General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5" xfId="1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4" fontId="4" fillId="0" borderId="5" xfId="1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164" fontId="2" fillId="0" borderId="5" xfId="0" applyNumberFormat="1" applyFont="1" applyBorder="1" applyAlignment="1">
      <alignment horizontal="justify" vertical="center" wrapText="1"/>
    </xf>
    <xf numFmtId="164" fontId="3" fillId="0" borderId="0" xfId="0" applyNumberFormat="1" applyFont="1"/>
    <xf numFmtId="0" fontId="4" fillId="0" borderId="9" xfId="0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164" fontId="3" fillId="0" borderId="0" xfId="1" applyNumberFormat="1" applyFont="1"/>
  </cellXfs>
  <cellStyles count="20">
    <cellStyle name="=C:\WINNT\SYSTEM32\COMMAND.COM" xfId="2"/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Paque%20Gto.%20BICENTENARIO/Informes/2017/Septiembre.2017/ANEXO%20I%20Horizontales/Estados%20Fros%20y%20Pptales%20Sep.2017%20PG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>
        <row r="42">
          <cell r="D42">
            <v>188898632.56999999</v>
          </cell>
          <cell r="E42">
            <v>190905955.38999999</v>
          </cell>
        </row>
        <row r="51">
          <cell r="I51">
            <v>-17240763.140000001</v>
          </cell>
          <cell r="J51">
            <v>-3679444.4600000009</v>
          </cell>
        </row>
        <row r="52">
          <cell r="I52">
            <v>188988589.12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G3">
            <v>40013646.619999997</v>
          </cell>
        </row>
        <row r="4">
          <cell r="G4">
            <v>31455357.02</v>
          </cell>
        </row>
        <row r="5">
          <cell r="G5">
            <v>20000</v>
          </cell>
        </row>
        <row r="7">
          <cell r="G7">
            <v>37965.300000000003</v>
          </cell>
        </row>
        <row r="12">
          <cell r="G12">
            <v>0</v>
          </cell>
        </row>
        <row r="13">
          <cell r="G13">
            <v>31397391.719999999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779425.53</v>
          </cell>
        </row>
        <row r="22">
          <cell r="G22">
            <v>0</v>
          </cell>
        </row>
        <row r="23">
          <cell r="G23">
            <v>384322.2</v>
          </cell>
        </row>
        <row r="91">
          <cell r="G91">
            <v>386798.33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8305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66">
          <cell r="G166">
            <v>0</v>
          </cell>
        </row>
        <row r="167">
          <cell r="G167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G180">
            <v>7778864.0700000003</v>
          </cell>
        </row>
        <row r="181">
          <cell r="G181">
            <v>7778864.0700000003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148884985.94999999</v>
          </cell>
        </row>
        <row r="189">
          <cell r="G189">
            <v>0</v>
          </cell>
        </row>
        <row r="212">
          <cell r="G212">
            <v>1114663</v>
          </cell>
        </row>
        <row r="222">
          <cell r="G222">
            <v>0</v>
          </cell>
        </row>
        <row r="256">
          <cell r="G256">
            <v>156993062.31999999</v>
          </cell>
        </row>
        <row r="300">
          <cell r="G300">
            <v>0</v>
          </cell>
        </row>
        <row r="313">
          <cell r="H313">
            <v>9222739.3699999992</v>
          </cell>
        </row>
        <row r="321">
          <cell r="G321">
            <v>0</v>
          </cell>
        </row>
        <row r="328">
          <cell r="H328">
            <v>0</v>
          </cell>
        </row>
        <row r="334">
          <cell r="G334">
            <v>0</v>
          </cell>
        </row>
        <row r="339">
          <cell r="H339">
            <v>17150806.59</v>
          </cell>
        </row>
        <row r="340">
          <cell r="H340">
            <v>16343604.66</v>
          </cell>
        </row>
        <row r="341">
          <cell r="H341">
            <v>0</v>
          </cell>
        </row>
        <row r="502">
          <cell r="H502">
            <v>16134210.23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209394.43</v>
          </cell>
        </row>
        <row r="794">
          <cell r="H794">
            <v>0</v>
          </cell>
        </row>
        <row r="795">
          <cell r="H795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5">
          <cell r="H805">
            <v>0</v>
          </cell>
        </row>
        <row r="808">
          <cell r="H808">
            <v>0</v>
          </cell>
        </row>
        <row r="811">
          <cell r="H811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158176</v>
          </cell>
        </row>
        <row r="819">
          <cell r="H819">
            <v>158176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649025.93000000005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649025.93000000005</v>
          </cell>
        </row>
        <row r="885">
          <cell r="H885">
            <v>0</v>
          </cell>
        </row>
        <row r="886">
          <cell r="H886">
            <v>0</v>
          </cell>
        </row>
        <row r="889">
          <cell r="H889">
            <v>0</v>
          </cell>
        </row>
        <row r="893">
          <cell r="H893">
            <v>0</v>
          </cell>
        </row>
        <row r="899">
          <cell r="H899">
            <v>0</v>
          </cell>
        </row>
        <row r="903">
          <cell r="H903">
            <v>0</v>
          </cell>
        </row>
        <row r="910">
          <cell r="H910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CE-POSPRE definitaiva"/>
      <sheetName val="Formato CE Ingreso"/>
      <sheetName val="CE-POSPRE definitaiva (2)"/>
      <sheetName val="Formato CE Gasto"/>
      <sheetName val="Formato CE Gasto-COG 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7">
          <cell r="I57">
            <v>0</v>
          </cell>
        </row>
        <row r="59">
          <cell r="I59">
            <v>0</v>
          </cell>
        </row>
        <row r="60">
          <cell r="I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E1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9"/>
  <sheetViews>
    <sheetView showGridLines="0" tabSelected="1" workbookViewId="0">
      <selection activeCell="E7" sqref="E7"/>
    </sheetView>
  </sheetViews>
  <sheetFormatPr baseColWidth="10" defaultRowHeight="12.75" x14ac:dyDescent="0.2"/>
  <cols>
    <col min="1" max="1" width="65.85546875" style="4" customWidth="1"/>
    <col min="2" max="3" width="16.42578125" style="33" customWidth="1"/>
    <col min="4" max="4" width="11.42578125" style="4"/>
    <col min="5" max="5" width="65.85546875" style="4" customWidth="1"/>
    <col min="6" max="7" width="16.42578125" style="33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6"/>
      <c r="C2" s="6"/>
      <c r="D2" s="6"/>
      <c r="E2" s="6"/>
      <c r="F2" s="6"/>
      <c r="G2" s="7"/>
    </row>
    <row r="3" spans="1:7" x14ac:dyDescent="0.2">
      <c r="A3" s="5" t="s">
        <v>2</v>
      </c>
      <c r="B3" s="6"/>
      <c r="C3" s="6"/>
      <c r="D3" s="6"/>
      <c r="E3" s="6"/>
      <c r="F3" s="6"/>
      <c r="G3" s="7"/>
    </row>
    <row r="4" spans="1:7" ht="13.5" thickBot="1" x14ac:dyDescent="0.25">
      <c r="A4" s="8" t="s">
        <v>3</v>
      </c>
      <c r="B4" s="9"/>
      <c r="C4" s="9"/>
      <c r="D4" s="9"/>
      <c r="E4" s="9"/>
      <c r="F4" s="9"/>
      <c r="G4" s="10"/>
    </row>
    <row r="5" spans="1:7" ht="26.25" thickBot="1" x14ac:dyDescent="0.25">
      <c r="A5" s="11" t="s">
        <v>4</v>
      </c>
      <c r="B5" s="12" t="s">
        <v>5</v>
      </c>
      <c r="C5" s="12" t="s">
        <v>6</v>
      </c>
      <c r="D5" s="13"/>
      <c r="E5" s="14" t="s">
        <v>4</v>
      </c>
      <c r="F5" s="12" t="s">
        <v>5</v>
      </c>
      <c r="G5" s="12" t="s">
        <v>6</v>
      </c>
    </row>
    <row r="6" spans="1:7" ht="13.5" customHeight="1" x14ac:dyDescent="0.2">
      <c r="A6" s="15" t="s">
        <v>7</v>
      </c>
      <c r="B6" s="16"/>
      <c r="C6" s="16"/>
      <c r="D6" s="17"/>
      <c r="E6" s="18" t="s">
        <v>8</v>
      </c>
      <c r="F6" s="16"/>
      <c r="G6" s="16"/>
    </row>
    <row r="7" spans="1:7" ht="13.5" customHeight="1" x14ac:dyDescent="0.2">
      <c r="A7" s="15" t="s">
        <v>9</v>
      </c>
      <c r="B7" s="19"/>
      <c r="C7" s="19"/>
      <c r="D7" s="17"/>
      <c r="E7" s="18" t="s">
        <v>10</v>
      </c>
      <c r="F7" s="19"/>
      <c r="G7" s="19"/>
    </row>
    <row r="8" spans="1:7" ht="13.5" customHeight="1" x14ac:dyDescent="0.2">
      <c r="A8" s="20" t="s">
        <v>11</v>
      </c>
      <c r="B8" s="19">
        <f>+'[1]Balanza LDF'!G4</f>
        <v>31455357.02</v>
      </c>
      <c r="C8" s="19">
        <v>33414143.77</v>
      </c>
      <c r="D8" s="17"/>
      <c r="E8" s="21" t="s">
        <v>12</v>
      </c>
      <c r="F8" s="19">
        <f>+'[1]Balanza LDF'!H340</f>
        <v>16343604.66</v>
      </c>
      <c r="G8" s="19">
        <v>1083580.55</v>
      </c>
    </row>
    <row r="9" spans="1:7" ht="13.5" customHeight="1" x14ac:dyDescent="0.2">
      <c r="A9" s="20" t="s">
        <v>13</v>
      </c>
      <c r="B9" s="19">
        <f>+'[1]Balanza LDF'!G5</f>
        <v>20000</v>
      </c>
      <c r="C9" s="19">
        <v>20000</v>
      </c>
      <c r="D9" s="17"/>
      <c r="E9" s="21" t="s">
        <v>14</v>
      </c>
      <c r="F9" s="19">
        <f>+'[1]Balanza LDF'!H341</f>
        <v>0</v>
      </c>
      <c r="G9" s="19">
        <v>0</v>
      </c>
    </row>
    <row r="10" spans="1:7" ht="13.5" customHeight="1" x14ac:dyDescent="0.2">
      <c r="A10" s="20" t="s">
        <v>15</v>
      </c>
      <c r="B10" s="19">
        <f>+'[1]Balanza LDF'!G7</f>
        <v>37965.300000000003</v>
      </c>
      <c r="C10" s="19">
        <v>21244.33</v>
      </c>
      <c r="D10" s="17"/>
      <c r="E10" s="21" t="s">
        <v>16</v>
      </c>
      <c r="F10" s="19">
        <f>+'[1]Balanza LDF'!H502</f>
        <v>16134210.23</v>
      </c>
      <c r="G10" s="19">
        <v>869836.86</v>
      </c>
    </row>
    <row r="11" spans="1:7" ht="13.5" customHeight="1" x14ac:dyDescent="0.2">
      <c r="A11" s="20" t="s">
        <v>17</v>
      </c>
      <c r="B11" s="19">
        <f>+'[1]Balanza LDF'!G12</f>
        <v>0</v>
      </c>
      <c r="C11" s="19">
        <v>0</v>
      </c>
      <c r="D11" s="17"/>
      <c r="E11" s="21" t="s">
        <v>18</v>
      </c>
      <c r="F11" s="19">
        <f>+'[1]Balanza LDF'!H783</f>
        <v>0</v>
      </c>
      <c r="G11" s="19">
        <v>0</v>
      </c>
    </row>
    <row r="12" spans="1:7" ht="13.5" customHeight="1" x14ac:dyDescent="0.2">
      <c r="A12" s="20" t="s">
        <v>19</v>
      </c>
      <c r="B12" s="19">
        <f>+'[1]Balanza LDF'!G13</f>
        <v>31397391.719999999</v>
      </c>
      <c r="C12" s="19">
        <v>33372899.440000001</v>
      </c>
      <c r="D12" s="17"/>
      <c r="E12" s="21" t="s">
        <v>20</v>
      </c>
      <c r="F12" s="19">
        <f>+'[1]Balanza LDF'!H784</f>
        <v>0</v>
      </c>
      <c r="G12" s="19">
        <v>0</v>
      </c>
    </row>
    <row r="13" spans="1:7" ht="13.5" customHeight="1" x14ac:dyDescent="0.2">
      <c r="A13" s="20" t="s">
        <v>21</v>
      </c>
      <c r="B13" s="19">
        <f>+'[1]Balanza LDF'!G18</f>
        <v>0</v>
      </c>
      <c r="C13" s="19">
        <v>0</v>
      </c>
      <c r="D13" s="17"/>
      <c r="E13" s="21" t="s">
        <v>22</v>
      </c>
      <c r="F13" s="19">
        <f>+'[1]Balanza LDF'!H785</f>
        <v>0</v>
      </c>
      <c r="G13" s="19">
        <v>0</v>
      </c>
    </row>
    <row r="14" spans="1:7" ht="24.75" customHeight="1" x14ac:dyDescent="0.2">
      <c r="A14" s="20" t="s">
        <v>23</v>
      </c>
      <c r="B14" s="19">
        <f>+'[1]Balanza LDF'!G19</f>
        <v>0</v>
      </c>
      <c r="C14" s="19">
        <v>0</v>
      </c>
      <c r="D14" s="17"/>
      <c r="E14" s="21" t="s">
        <v>24</v>
      </c>
      <c r="F14" s="19">
        <f>+'[1]Balanza LDF'!H786</f>
        <v>0</v>
      </c>
      <c r="G14" s="19">
        <v>0</v>
      </c>
    </row>
    <row r="15" spans="1:7" ht="13.5" customHeight="1" x14ac:dyDescent="0.2">
      <c r="A15" s="20" t="s">
        <v>25</v>
      </c>
      <c r="B15" s="19">
        <f>+'[1]Balanza LDF'!G20</f>
        <v>0</v>
      </c>
      <c r="C15" s="19">
        <v>0</v>
      </c>
      <c r="D15" s="17"/>
      <c r="E15" s="21" t="s">
        <v>26</v>
      </c>
      <c r="F15" s="19">
        <f>+'[1]Balanza LDF'!H787</f>
        <v>209394.43</v>
      </c>
      <c r="G15" s="19">
        <v>213743.69</v>
      </c>
    </row>
    <row r="16" spans="1:7" ht="13.5" customHeight="1" x14ac:dyDescent="0.2">
      <c r="A16" s="22" t="s">
        <v>27</v>
      </c>
      <c r="B16" s="19">
        <f>+'[1]Balanza LDF'!G21</f>
        <v>779425.53</v>
      </c>
      <c r="C16" s="19">
        <v>827961.6</v>
      </c>
      <c r="D16" s="17"/>
      <c r="E16" s="21" t="s">
        <v>28</v>
      </c>
      <c r="F16" s="19">
        <f>+'[1]Balanza LDF'!H794</f>
        <v>0</v>
      </c>
      <c r="G16" s="19">
        <v>0</v>
      </c>
    </row>
    <row r="17" spans="1:7" ht="13.5" customHeight="1" x14ac:dyDescent="0.2">
      <c r="A17" s="20" t="s">
        <v>29</v>
      </c>
      <c r="B17" s="19">
        <f>+'[1]Balanza LDF'!G22</f>
        <v>0</v>
      </c>
      <c r="C17" s="19">
        <v>0</v>
      </c>
      <c r="D17" s="17"/>
      <c r="E17" s="21" t="s">
        <v>30</v>
      </c>
      <c r="F17" s="19">
        <f>+'[1]Balanza LDF'!H795</f>
        <v>0</v>
      </c>
      <c r="G17" s="19">
        <v>0</v>
      </c>
    </row>
    <row r="18" spans="1:7" ht="13.5" customHeight="1" x14ac:dyDescent="0.2">
      <c r="A18" s="20" t="s">
        <v>31</v>
      </c>
      <c r="B18" s="19">
        <f>+'[1]Balanza LDF'!G23</f>
        <v>384322.2</v>
      </c>
      <c r="C18" s="19">
        <v>401886.6</v>
      </c>
      <c r="D18" s="17"/>
      <c r="E18" s="21" t="s">
        <v>32</v>
      </c>
      <c r="F18" s="19">
        <f>+'[1]Balanza LDF'!H797</f>
        <v>0</v>
      </c>
      <c r="G18" s="19">
        <v>0</v>
      </c>
    </row>
    <row r="19" spans="1:7" ht="13.5" customHeight="1" x14ac:dyDescent="0.2">
      <c r="A19" s="20" t="s">
        <v>33</v>
      </c>
      <c r="B19" s="19">
        <f>+'[1]Balanza LDF'!G91</f>
        <v>386798.33</v>
      </c>
      <c r="C19" s="19">
        <v>393754</v>
      </c>
      <c r="D19" s="17"/>
      <c r="E19" s="21" t="s">
        <v>34</v>
      </c>
      <c r="F19" s="19">
        <f>+'[1]Balanza LDF'!H798</f>
        <v>0</v>
      </c>
      <c r="G19" s="19">
        <v>0</v>
      </c>
    </row>
    <row r="20" spans="1:7" ht="13.5" customHeight="1" x14ac:dyDescent="0.2">
      <c r="A20" s="20" t="s">
        <v>35</v>
      </c>
      <c r="B20" s="19">
        <f>+'[1]Balanza LDF'!G139</f>
        <v>0</v>
      </c>
      <c r="C20" s="19">
        <v>0</v>
      </c>
      <c r="D20" s="17"/>
      <c r="E20" s="21" t="s">
        <v>36</v>
      </c>
      <c r="F20" s="19">
        <f>+'[1]Balanza LDF'!H799</f>
        <v>0</v>
      </c>
      <c r="G20" s="19">
        <v>0</v>
      </c>
    </row>
    <row r="21" spans="1:7" ht="13.5" customHeight="1" x14ac:dyDescent="0.2">
      <c r="A21" s="20" t="s">
        <v>37</v>
      </c>
      <c r="B21" s="19">
        <f>+'[1]Balanza LDF'!G140</f>
        <v>0</v>
      </c>
      <c r="C21" s="19">
        <v>0</v>
      </c>
      <c r="D21" s="17"/>
      <c r="E21" s="21" t="s">
        <v>38</v>
      </c>
      <c r="F21" s="19">
        <f>+'[1]Balanza LDF'!H800</f>
        <v>0</v>
      </c>
      <c r="G21" s="19">
        <v>0</v>
      </c>
    </row>
    <row r="22" spans="1:7" ht="13.5" customHeight="1" x14ac:dyDescent="0.2">
      <c r="A22" s="20" t="s">
        <v>39</v>
      </c>
      <c r="B22" s="19">
        <f>+'[1]Balanza LDF'!G141</f>
        <v>0</v>
      </c>
      <c r="C22" s="19">
        <v>0</v>
      </c>
      <c r="D22" s="17"/>
      <c r="E22" s="21" t="s">
        <v>40</v>
      </c>
      <c r="F22" s="19">
        <f>+'[1]Balanza LDF'!H801</f>
        <v>0</v>
      </c>
      <c r="G22" s="19">
        <v>0</v>
      </c>
    </row>
    <row r="23" spans="1:7" ht="13.5" customHeight="1" x14ac:dyDescent="0.2">
      <c r="A23" s="20" t="s">
        <v>41</v>
      </c>
      <c r="B23" s="19">
        <f>+'[1]Balanza LDF'!G142</f>
        <v>8305</v>
      </c>
      <c r="C23" s="19">
        <v>32321</v>
      </c>
      <c r="D23" s="17"/>
      <c r="E23" s="21" t="s">
        <v>42</v>
      </c>
      <c r="F23" s="19">
        <f>+'[1]Balanza LDF'!H802+'[1]Balanza LDF'!H805</f>
        <v>0</v>
      </c>
      <c r="G23" s="19">
        <v>0</v>
      </c>
    </row>
    <row r="24" spans="1:7" ht="13.5" customHeight="1" x14ac:dyDescent="0.2">
      <c r="A24" s="20" t="s">
        <v>43</v>
      </c>
      <c r="B24" s="19">
        <f>+'[1]Balanza LDF'!G147</f>
        <v>0</v>
      </c>
      <c r="C24" s="19">
        <v>0</v>
      </c>
      <c r="D24" s="17"/>
      <c r="E24" s="21" t="s">
        <v>44</v>
      </c>
      <c r="F24" s="19">
        <f>+'[1]Balanza LDF'!H808</f>
        <v>0</v>
      </c>
      <c r="G24" s="19">
        <v>0</v>
      </c>
    </row>
    <row r="25" spans="1:7" ht="24.75" customHeight="1" x14ac:dyDescent="0.2">
      <c r="A25" s="20" t="s">
        <v>45</v>
      </c>
      <c r="B25" s="19">
        <f>+'[1]Balanza LDF'!G148</f>
        <v>0</v>
      </c>
      <c r="C25" s="19">
        <v>0</v>
      </c>
      <c r="D25" s="17"/>
      <c r="E25" s="21" t="s">
        <v>46</v>
      </c>
      <c r="F25" s="19">
        <f>+'[1]Balanza LDF'!H811</f>
        <v>0</v>
      </c>
      <c r="G25" s="19">
        <v>0</v>
      </c>
    </row>
    <row r="26" spans="1:7" ht="24.75" customHeight="1" x14ac:dyDescent="0.2">
      <c r="A26" s="20" t="s">
        <v>47</v>
      </c>
      <c r="B26" s="19">
        <f>+'[1]Balanza LDF'!G149</f>
        <v>0</v>
      </c>
      <c r="C26" s="19">
        <v>0</v>
      </c>
      <c r="D26" s="17"/>
      <c r="E26" s="21" t="s">
        <v>48</v>
      </c>
      <c r="F26" s="19">
        <f>+'[1]Balanza LDF'!H814</f>
        <v>0</v>
      </c>
      <c r="G26" s="19">
        <v>0</v>
      </c>
    </row>
    <row r="27" spans="1:7" ht="24.75" customHeight="1" x14ac:dyDescent="0.2">
      <c r="A27" s="20" t="s">
        <v>49</v>
      </c>
      <c r="B27" s="19">
        <f>+'[1]Balanza LDF'!G150</f>
        <v>0</v>
      </c>
      <c r="C27" s="19">
        <v>0</v>
      </c>
      <c r="D27" s="17"/>
      <c r="E27" s="21" t="s">
        <v>50</v>
      </c>
      <c r="F27" s="19">
        <f>+'[1]Balanza LDF'!H815</f>
        <v>0</v>
      </c>
      <c r="G27" s="19">
        <v>0</v>
      </c>
    </row>
    <row r="28" spans="1:7" ht="13.5" customHeight="1" x14ac:dyDescent="0.2">
      <c r="A28" s="20" t="s">
        <v>51</v>
      </c>
      <c r="B28" s="19">
        <f>+'[1]Balanza LDF'!G151</f>
        <v>0</v>
      </c>
      <c r="C28" s="19">
        <v>0</v>
      </c>
      <c r="D28" s="17"/>
      <c r="E28" s="21" t="s">
        <v>52</v>
      </c>
      <c r="F28" s="19">
        <f>+'[1]Balanza LDF'!H816</f>
        <v>0</v>
      </c>
      <c r="G28" s="19">
        <v>0</v>
      </c>
    </row>
    <row r="29" spans="1:7" ht="13.5" customHeight="1" x14ac:dyDescent="0.2">
      <c r="A29" s="20" t="s">
        <v>53</v>
      </c>
      <c r="B29" s="19">
        <f>+'[1]Balanza LDF'!G152</f>
        <v>0</v>
      </c>
      <c r="C29" s="19">
        <v>0</v>
      </c>
      <c r="D29" s="17"/>
      <c r="E29" s="21" t="s">
        <v>54</v>
      </c>
      <c r="F29" s="19">
        <f>+'[1]Balanza LDF'!H817</f>
        <v>0</v>
      </c>
      <c r="G29" s="19">
        <v>0</v>
      </c>
    </row>
    <row r="30" spans="1:7" ht="25.5" customHeight="1" x14ac:dyDescent="0.2">
      <c r="A30" s="20" t="s">
        <v>55</v>
      </c>
      <c r="B30" s="19">
        <f>+'[1]Balanza LDF'!G153</f>
        <v>0</v>
      </c>
      <c r="C30" s="19">
        <v>0</v>
      </c>
      <c r="D30" s="17"/>
      <c r="E30" s="21" t="s">
        <v>56</v>
      </c>
      <c r="F30" s="19">
        <f>+'[1]Balanza LDF'!H818</f>
        <v>158176</v>
      </c>
      <c r="G30" s="19">
        <v>154868.79</v>
      </c>
    </row>
    <row r="31" spans="1:7" ht="13.5" customHeight="1" x14ac:dyDescent="0.2">
      <c r="A31" s="20" t="s">
        <v>57</v>
      </c>
      <c r="B31" s="19">
        <f>+'[1]Balanza LDF'!G154</f>
        <v>0</v>
      </c>
      <c r="C31" s="19">
        <v>0</v>
      </c>
      <c r="D31" s="17"/>
      <c r="E31" s="21" t="s">
        <v>58</v>
      </c>
      <c r="F31" s="19">
        <f>+'[1]Balanza LDF'!H819</f>
        <v>158176</v>
      </c>
      <c r="G31" s="19">
        <v>154868.79</v>
      </c>
    </row>
    <row r="32" spans="1:7" ht="13.5" customHeight="1" x14ac:dyDescent="0.2">
      <c r="A32" s="20" t="s">
        <v>59</v>
      </c>
      <c r="B32" s="19">
        <f>+'[1]Balanza LDF'!G155</f>
        <v>0</v>
      </c>
      <c r="C32" s="19">
        <v>0</v>
      </c>
      <c r="D32" s="17"/>
      <c r="E32" s="21" t="s">
        <v>60</v>
      </c>
      <c r="F32" s="19">
        <f>+'[1]Balanza LDF'!H869</f>
        <v>0</v>
      </c>
      <c r="G32" s="19">
        <v>0</v>
      </c>
    </row>
    <row r="33" spans="1:7" ht="13.5" customHeight="1" x14ac:dyDescent="0.2">
      <c r="A33" s="20" t="s">
        <v>61</v>
      </c>
      <c r="B33" s="19">
        <f>+'[1]Balanza LDF'!G156</f>
        <v>0</v>
      </c>
      <c r="C33" s="19">
        <v>0</v>
      </c>
      <c r="D33" s="17"/>
      <c r="E33" s="21" t="s">
        <v>62</v>
      </c>
      <c r="F33" s="19">
        <f>+'[1]Balanza LDF'!H870</f>
        <v>0</v>
      </c>
      <c r="G33" s="19">
        <v>0</v>
      </c>
    </row>
    <row r="34" spans="1:7" ht="13.5" customHeight="1" x14ac:dyDescent="0.2">
      <c r="A34" s="20" t="s">
        <v>63</v>
      </c>
      <c r="B34" s="19">
        <f>+'[1]Balanza LDF'!G157</f>
        <v>0</v>
      </c>
      <c r="C34" s="19">
        <v>0</v>
      </c>
      <c r="D34" s="17"/>
      <c r="E34" s="21" t="s">
        <v>64</v>
      </c>
      <c r="F34" s="19">
        <f>+'[1]Balanza LDF'!H871</f>
        <v>0</v>
      </c>
      <c r="G34" s="19">
        <v>0</v>
      </c>
    </row>
    <row r="35" spans="1:7" ht="13.5" customHeight="1" x14ac:dyDescent="0.2">
      <c r="A35" s="20" t="s">
        <v>65</v>
      </c>
      <c r="B35" s="19">
        <f>+'[1]Balanza LDF'!G166</f>
        <v>0</v>
      </c>
      <c r="C35" s="19">
        <v>0</v>
      </c>
      <c r="D35" s="17"/>
      <c r="E35" s="21" t="s">
        <v>66</v>
      </c>
      <c r="F35" s="19">
        <f>+'[1]Balanza LDF'!H872</f>
        <v>0</v>
      </c>
      <c r="G35" s="19">
        <v>0</v>
      </c>
    </row>
    <row r="36" spans="1:7" ht="13.5" customHeight="1" x14ac:dyDescent="0.2">
      <c r="A36" s="20" t="s">
        <v>67</v>
      </c>
      <c r="B36" s="19">
        <f>+'[1]Balanza LDF'!G167</f>
        <v>0</v>
      </c>
      <c r="C36" s="19">
        <v>0</v>
      </c>
      <c r="D36" s="17"/>
      <c r="E36" s="21" t="s">
        <v>68</v>
      </c>
      <c r="F36" s="19">
        <f>+'[1]Balanza LDF'!H873</f>
        <v>0</v>
      </c>
      <c r="G36" s="19">
        <v>0</v>
      </c>
    </row>
    <row r="37" spans="1:7" ht="13.5" customHeight="1" x14ac:dyDescent="0.2">
      <c r="A37" s="20" t="s">
        <v>69</v>
      </c>
      <c r="B37" s="19">
        <f>-'[1]Balanza LDF'!H177</f>
        <v>0</v>
      </c>
      <c r="C37" s="19">
        <v>0</v>
      </c>
      <c r="D37" s="17"/>
      <c r="E37" s="21" t="s">
        <v>70</v>
      </c>
      <c r="F37" s="19">
        <f>+'[1]Balanza LDF'!H874</f>
        <v>0</v>
      </c>
      <c r="G37" s="19">
        <v>0</v>
      </c>
    </row>
    <row r="38" spans="1:7" ht="24.75" customHeight="1" x14ac:dyDescent="0.2">
      <c r="A38" s="20" t="s">
        <v>71</v>
      </c>
      <c r="B38" s="19">
        <f>-'[1]Balanza LDF'!H178</f>
        <v>0</v>
      </c>
      <c r="C38" s="19">
        <v>0</v>
      </c>
      <c r="D38" s="17"/>
      <c r="E38" s="21" t="s">
        <v>72</v>
      </c>
      <c r="F38" s="19">
        <f>+'[1]Balanza LDF'!H875</f>
        <v>0</v>
      </c>
      <c r="G38" s="19">
        <v>0</v>
      </c>
    </row>
    <row r="39" spans="1:7" ht="13.5" customHeight="1" x14ac:dyDescent="0.2">
      <c r="A39" s="20" t="s">
        <v>73</v>
      </c>
      <c r="B39" s="19">
        <f>-'[1]Balanza LDF'!H179</f>
        <v>0</v>
      </c>
      <c r="C39" s="19">
        <v>0</v>
      </c>
      <c r="D39" s="17"/>
      <c r="E39" s="21" t="s">
        <v>74</v>
      </c>
      <c r="F39" s="19">
        <f>+'[1]Balanza LDF'!H876</f>
        <v>0</v>
      </c>
      <c r="G39" s="19">
        <v>0</v>
      </c>
    </row>
    <row r="40" spans="1:7" ht="13.5" customHeight="1" x14ac:dyDescent="0.2">
      <c r="A40" s="20" t="s">
        <v>75</v>
      </c>
      <c r="B40" s="19">
        <f>+'[1]Balanza LDF'!G180</f>
        <v>7778864.0700000003</v>
      </c>
      <c r="C40" s="19">
        <v>7778864.0700000003</v>
      </c>
      <c r="D40" s="17"/>
      <c r="E40" s="21" t="s">
        <v>76</v>
      </c>
      <c r="F40" s="19">
        <f>+'[1]Balanza LDF'!H877</f>
        <v>0</v>
      </c>
      <c r="G40" s="19">
        <v>0</v>
      </c>
    </row>
    <row r="41" spans="1:7" ht="13.5" customHeight="1" x14ac:dyDescent="0.2">
      <c r="A41" s="20" t="s">
        <v>77</v>
      </c>
      <c r="B41" s="19">
        <f>+'[1]Balanza LDF'!G181</f>
        <v>7778864.0700000003</v>
      </c>
      <c r="C41" s="19">
        <v>7778864.0700000003</v>
      </c>
      <c r="D41" s="17"/>
      <c r="E41" s="21" t="s">
        <v>78</v>
      </c>
      <c r="F41" s="19">
        <f>+'[1]Balanza LDF'!H878</f>
        <v>649025.93000000005</v>
      </c>
      <c r="G41" s="19">
        <v>649025.93000000005</v>
      </c>
    </row>
    <row r="42" spans="1:7" ht="13.5" customHeight="1" x14ac:dyDescent="0.2">
      <c r="A42" s="20" t="s">
        <v>79</v>
      </c>
      <c r="B42" s="19">
        <f>+'[1]Balanza LDF'!G185</f>
        <v>0</v>
      </c>
      <c r="C42" s="19">
        <v>0</v>
      </c>
      <c r="D42" s="17"/>
      <c r="E42" s="21" t="s">
        <v>80</v>
      </c>
      <c r="F42" s="19">
        <f>+'[1]Balanza LDF'!H879</f>
        <v>0</v>
      </c>
      <c r="G42" s="19">
        <v>0</v>
      </c>
    </row>
    <row r="43" spans="1:7" ht="26.25" customHeight="1" x14ac:dyDescent="0.2">
      <c r="A43" s="20" t="s">
        <v>81</v>
      </c>
      <c r="B43" s="19">
        <f>+'[1]Balanza LDF'!G186</f>
        <v>0</v>
      </c>
      <c r="C43" s="19">
        <v>0</v>
      </c>
      <c r="D43" s="17"/>
      <c r="E43" s="21" t="s">
        <v>82</v>
      </c>
      <c r="F43" s="19">
        <f>+'[1]Balanza LDF'!H880</f>
        <v>0</v>
      </c>
      <c r="G43" s="19">
        <v>0</v>
      </c>
    </row>
    <row r="44" spans="1:7" ht="13.5" customHeight="1" x14ac:dyDescent="0.2">
      <c r="A44" s="20" t="s">
        <v>83</v>
      </c>
      <c r="B44" s="19">
        <f>+'[1]Balanza LDF'!G187</f>
        <v>0</v>
      </c>
      <c r="C44" s="19">
        <v>0</v>
      </c>
      <c r="D44" s="17"/>
      <c r="E44" s="21" t="s">
        <v>84</v>
      </c>
      <c r="F44" s="19">
        <f>+'[1]Balanza LDF'!H881</f>
        <v>649025.93000000005</v>
      </c>
      <c r="G44" s="19">
        <v>649025.93000000005</v>
      </c>
    </row>
    <row r="45" spans="1:7" ht="13.5" customHeight="1" x14ac:dyDescent="0.2">
      <c r="A45" s="20"/>
      <c r="B45" s="19"/>
      <c r="C45" s="19"/>
      <c r="D45" s="17"/>
      <c r="E45" s="21"/>
      <c r="F45" s="19"/>
      <c r="G45" s="19"/>
    </row>
    <row r="46" spans="1:7" ht="13.5" customHeight="1" x14ac:dyDescent="0.2">
      <c r="A46" s="15" t="s">
        <v>85</v>
      </c>
      <c r="B46" s="16">
        <f>+'[1]Balanza LDF'!G3</f>
        <v>40013646.619999997</v>
      </c>
      <c r="C46" s="16">
        <v>42020969.439999998</v>
      </c>
      <c r="D46" s="17"/>
      <c r="E46" s="18" t="s">
        <v>86</v>
      </c>
      <c r="F46" s="16">
        <f>+'[1]Balanza LDF'!H339</f>
        <v>17150806.59</v>
      </c>
      <c r="G46" s="16">
        <v>1887475.27</v>
      </c>
    </row>
    <row r="47" spans="1:7" ht="13.5" customHeight="1" x14ac:dyDescent="0.2">
      <c r="A47" s="15"/>
      <c r="B47" s="19"/>
      <c r="C47" s="19"/>
      <c r="D47" s="17"/>
      <c r="E47" s="18"/>
      <c r="F47" s="19"/>
      <c r="G47" s="19"/>
    </row>
    <row r="48" spans="1:7" x14ac:dyDescent="0.2">
      <c r="A48" s="22"/>
      <c r="B48" s="19"/>
      <c r="C48" s="19"/>
      <c r="D48" s="23"/>
      <c r="E48" s="24"/>
      <c r="F48" s="19"/>
      <c r="G48" s="19"/>
    </row>
    <row r="49" spans="1:7" x14ac:dyDescent="0.2">
      <c r="A49" s="15" t="s">
        <v>87</v>
      </c>
      <c r="B49" s="25"/>
      <c r="C49" s="25"/>
      <c r="D49" s="23"/>
      <c r="E49" s="18" t="s">
        <v>88</v>
      </c>
      <c r="F49" s="25"/>
      <c r="G49" s="25"/>
    </row>
    <row r="50" spans="1:7" x14ac:dyDescent="0.2">
      <c r="A50" s="20" t="s">
        <v>89</v>
      </c>
      <c r="B50" s="25">
        <f>+'[1]Balanza LDF'!G189</f>
        <v>0</v>
      </c>
      <c r="C50" s="25">
        <v>0</v>
      </c>
      <c r="D50" s="17"/>
      <c r="E50" s="21" t="s">
        <v>90</v>
      </c>
      <c r="F50" s="25">
        <f>+'[1]Balanza LDF'!H886</f>
        <v>0</v>
      </c>
      <c r="G50" s="25">
        <v>0</v>
      </c>
    </row>
    <row r="51" spans="1:7" x14ac:dyDescent="0.2">
      <c r="A51" s="20" t="s">
        <v>91</v>
      </c>
      <c r="B51" s="25">
        <f>+'[1]Balanza LDF'!G212</f>
        <v>1114663</v>
      </c>
      <c r="C51" s="25">
        <v>1114663</v>
      </c>
      <c r="D51" s="17"/>
      <c r="E51" s="21" t="s">
        <v>92</v>
      </c>
      <c r="F51" s="25">
        <f>+'[1]Balanza LDF'!H889</f>
        <v>0</v>
      </c>
      <c r="G51" s="25">
        <v>0</v>
      </c>
    </row>
    <row r="52" spans="1:7" x14ac:dyDescent="0.2">
      <c r="A52" s="20" t="s">
        <v>93</v>
      </c>
      <c r="B52" s="25">
        <f>+'[1]Balanza LDF'!G222</f>
        <v>0</v>
      </c>
      <c r="C52" s="25">
        <v>0</v>
      </c>
      <c r="D52" s="17"/>
      <c r="E52" s="21" t="s">
        <v>94</v>
      </c>
      <c r="F52" s="25">
        <f>+'[1]Balanza LDF'!H893</f>
        <v>0</v>
      </c>
      <c r="G52" s="25">
        <v>0</v>
      </c>
    </row>
    <row r="53" spans="1:7" x14ac:dyDescent="0.2">
      <c r="A53" s="20" t="s">
        <v>95</v>
      </c>
      <c r="B53" s="25">
        <f>+'[1]Balanza LDF'!G256</f>
        <v>156993062.31999999</v>
      </c>
      <c r="C53" s="25">
        <v>156993062.31999999</v>
      </c>
      <c r="D53" s="17"/>
      <c r="E53" s="21" t="s">
        <v>96</v>
      </c>
      <c r="F53" s="25">
        <f>+'[1]Balanza LDF'!H899</f>
        <v>0</v>
      </c>
      <c r="G53" s="25">
        <v>0</v>
      </c>
    </row>
    <row r="54" spans="1:7" ht="25.5" x14ac:dyDescent="0.2">
      <c r="A54" s="20" t="s">
        <v>97</v>
      </c>
      <c r="B54" s="25">
        <f>+'[1]Balanza LDF'!G300</f>
        <v>0</v>
      </c>
      <c r="C54" s="25">
        <v>0</v>
      </c>
      <c r="D54" s="17"/>
      <c r="E54" s="21" t="s">
        <v>98</v>
      </c>
      <c r="F54" s="25">
        <f>+'[1]Balanza LDF'!H903</f>
        <v>0</v>
      </c>
      <c r="G54" s="25">
        <v>0</v>
      </c>
    </row>
    <row r="55" spans="1:7" x14ac:dyDescent="0.2">
      <c r="A55" s="20" t="s">
        <v>99</v>
      </c>
      <c r="B55" s="25">
        <f>-'[1]Balanza LDF'!H313</f>
        <v>-9222739.3699999992</v>
      </c>
      <c r="C55" s="25">
        <v>-9222739.3699999992</v>
      </c>
      <c r="D55" s="26"/>
      <c r="E55" s="21" t="s">
        <v>100</v>
      </c>
      <c r="F55" s="25">
        <f>+'[1]Balanza LDF'!H910</f>
        <v>0</v>
      </c>
      <c r="G55" s="25">
        <v>0</v>
      </c>
    </row>
    <row r="56" spans="1:7" x14ac:dyDescent="0.2">
      <c r="A56" s="20" t="s">
        <v>101</v>
      </c>
      <c r="B56" s="25">
        <f>+'[1]Balanza LDF'!G321</f>
        <v>0</v>
      </c>
      <c r="C56" s="25">
        <v>0</v>
      </c>
      <c r="D56" s="26"/>
      <c r="E56" s="18"/>
      <c r="F56" s="25"/>
      <c r="G56" s="25"/>
    </row>
    <row r="57" spans="1:7" x14ac:dyDescent="0.2">
      <c r="A57" s="20" t="s">
        <v>102</v>
      </c>
      <c r="B57" s="25">
        <f>-'[1]Balanza LDF'!H328</f>
        <v>0</v>
      </c>
      <c r="C57" s="25">
        <v>0</v>
      </c>
      <c r="D57" s="26"/>
      <c r="E57" s="18" t="s">
        <v>103</v>
      </c>
      <c r="F57" s="27">
        <f>+'[1]Balanza LDF'!H885</f>
        <v>0</v>
      </c>
      <c r="G57" s="27">
        <v>0</v>
      </c>
    </row>
    <row r="58" spans="1:7" x14ac:dyDescent="0.2">
      <c r="A58" s="20" t="s">
        <v>104</v>
      </c>
      <c r="B58" s="25">
        <f>+'[1]Balanza LDF'!G334</f>
        <v>0</v>
      </c>
      <c r="C58" s="25">
        <v>0</v>
      </c>
      <c r="D58" s="17"/>
      <c r="E58" s="24"/>
      <c r="F58" s="25"/>
      <c r="G58" s="25"/>
    </row>
    <row r="59" spans="1:7" x14ac:dyDescent="0.2">
      <c r="A59" s="20"/>
      <c r="B59" s="25"/>
      <c r="C59" s="25"/>
      <c r="D59" s="17"/>
      <c r="E59" s="18" t="s">
        <v>105</v>
      </c>
      <c r="F59" s="27">
        <f>+F57+F46</f>
        <v>17150806.59</v>
      </c>
      <c r="G59" s="27">
        <v>1887475.27</v>
      </c>
    </row>
    <row r="60" spans="1:7" ht="25.5" x14ac:dyDescent="0.2">
      <c r="A60" s="15" t="s">
        <v>106</v>
      </c>
      <c r="B60" s="27">
        <f>+'[1]Balanza LDF'!G188</f>
        <v>148884985.94999999</v>
      </c>
      <c r="C60" s="27">
        <v>148884985.94999999</v>
      </c>
      <c r="D60" s="17"/>
      <c r="E60" s="21"/>
      <c r="F60" s="25"/>
      <c r="G60" s="25"/>
    </row>
    <row r="61" spans="1:7" x14ac:dyDescent="0.2">
      <c r="A61" s="20"/>
      <c r="B61" s="25"/>
      <c r="C61" s="25"/>
      <c r="D61" s="26"/>
      <c r="E61" s="18" t="s">
        <v>107</v>
      </c>
      <c r="F61" s="25"/>
      <c r="G61" s="25"/>
    </row>
    <row r="62" spans="1:7" x14ac:dyDescent="0.2">
      <c r="A62" s="15" t="s">
        <v>108</v>
      </c>
      <c r="B62" s="27">
        <f>+B60+B46</f>
        <v>188898632.56999999</v>
      </c>
      <c r="C62" s="27">
        <v>190905955.38999999</v>
      </c>
      <c r="D62" s="17"/>
      <c r="E62" s="18"/>
      <c r="F62" s="25"/>
      <c r="G62" s="25"/>
    </row>
    <row r="63" spans="1:7" x14ac:dyDescent="0.2">
      <c r="A63" s="20"/>
      <c r="B63" s="25"/>
      <c r="C63" s="25"/>
      <c r="D63" s="17"/>
      <c r="E63" s="18" t="s">
        <v>109</v>
      </c>
      <c r="F63" s="27">
        <f>+[2]ESF!I43</f>
        <v>0</v>
      </c>
      <c r="G63" s="27">
        <v>0</v>
      </c>
    </row>
    <row r="64" spans="1:7" x14ac:dyDescent="0.2">
      <c r="A64" s="20"/>
      <c r="B64" s="25"/>
      <c r="C64" s="25"/>
      <c r="D64" s="17"/>
      <c r="E64" s="21" t="s">
        <v>110</v>
      </c>
      <c r="F64" s="25">
        <f>+[2]ESF!I45</f>
        <v>0</v>
      </c>
      <c r="G64" s="25">
        <v>0</v>
      </c>
    </row>
    <row r="65" spans="1:10" x14ac:dyDescent="0.2">
      <c r="A65" s="20"/>
      <c r="B65" s="25"/>
      <c r="C65" s="25"/>
      <c r="D65" s="17"/>
      <c r="E65" s="21" t="s">
        <v>111</v>
      </c>
      <c r="F65" s="25">
        <f>+[2]ESF!I46</f>
        <v>0</v>
      </c>
      <c r="G65" s="25">
        <v>0</v>
      </c>
    </row>
    <row r="66" spans="1:10" x14ac:dyDescent="0.2">
      <c r="A66" s="20"/>
      <c r="B66" s="25"/>
      <c r="C66" s="25"/>
      <c r="D66" s="17"/>
      <c r="E66" s="21" t="s">
        <v>112</v>
      </c>
      <c r="F66" s="25">
        <f>+[2]ESF!I47</f>
        <v>0</v>
      </c>
      <c r="G66" s="25">
        <v>0</v>
      </c>
    </row>
    <row r="67" spans="1:10" x14ac:dyDescent="0.2">
      <c r="A67" s="20"/>
      <c r="B67" s="25"/>
      <c r="C67" s="25"/>
      <c r="D67" s="17"/>
      <c r="E67" s="21"/>
      <c r="F67" s="25"/>
      <c r="G67" s="25"/>
    </row>
    <row r="68" spans="1:10" x14ac:dyDescent="0.2">
      <c r="A68" s="20"/>
      <c r="B68" s="25"/>
      <c r="C68" s="25"/>
      <c r="D68" s="17"/>
      <c r="E68" s="18" t="s">
        <v>113</v>
      </c>
      <c r="F68" s="27">
        <f>+F69+F70+F71+F72+F73</f>
        <v>171747825.98000002</v>
      </c>
      <c r="G68" s="27">
        <v>189018480.12</v>
      </c>
    </row>
    <row r="69" spans="1:10" x14ac:dyDescent="0.2">
      <c r="A69" s="20"/>
      <c r="B69" s="25"/>
      <c r="C69" s="25"/>
      <c r="D69" s="17"/>
      <c r="E69" s="21" t="s">
        <v>114</v>
      </c>
      <c r="F69" s="25">
        <f>+[1]ESF!I51</f>
        <v>-17240763.140000001</v>
      </c>
      <c r="G69" s="25">
        <v>-3679444.4600000009</v>
      </c>
      <c r="I69" s="28">
        <f>+F69-[1]ESF!I51</f>
        <v>0</v>
      </c>
      <c r="J69" s="28">
        <f>+G69-[1]ESF!J51</f>
        <v>0</v>
      </c>
    </row>
    <row r="70" spans="1:10" x14ac:dyDescent="0.2">
      <c r="A70" s="20"/>
      <c r="B70" s="25"/>
      <c r="C70" s="25"/>
      <c r="D70" s="17"/>
      <c r="E70" s="21" t="s">
        <v>115</v>
      </c>
      <c r="F70" s="25">
        <f>+[1]ESF!I52</f>
        <v>188988589.12</v>
      </c>
      <c r="G70" s="25">
        <v>192697924.58000001</v>
      </c>
      <c r="I70" s="28"/>
      <c r="J70" s="28"/>
    </row>
    <row r="71" spans="1:10" x14ac:dyDescent="0.2">
      <c r="A71" s="20"/>
      <c r="B71" s="25"/>
      <c r="C71" s="25"/>
      <c r="D71" s="17"/>
      <c r="E71" s="21" t="s">
        <v>116</v>
      </c>
      <c r="F71" s="25">
        <f>+[2]ESF!I53</f>
        <v>0</v>
      </c>
      <c r="G71" s="25">
        <v>0</v>
      </c>
      <c r="I71" s="28"/>
      <c r="J71" s="28"/>
    </row>
    <row r="72" spans="1:10" x14ac:dyDescent="0.2">
      <c r="A72" s="20"/>
      <c r="B72" s="25"/>
      <c r="C72" s="25"/>
      <c r="D72" s="17"/>
      <c r="E72" s="21" t="s">
        <v>117</v>
      </c>
      <c r="F72" s="25">
        <f>+[2]ESF!I54</f>
        <v>0</v>
      </c>
      <c r="G72" s="25">
        <v>0</v>
      </c>
      <c r="I72" s="28"/>
      <c r="J72" s="28"/>
    </row>
    <row r="73" spans="1:10" x14ac:dyDescent="0.2">
      <c r="A73" s="20"/>
      <c r="B73" s="25"/>
      <c r="C73" s="25"/>
      <c r="D73" s="17"/>
      <c r="E73" s="21" t="s">
        <v>118</v>
      </c>
      <c r="F73" s="25">
        <f>+[2]ESF!I55</f>
        <v>0</v>
      </c>
      <c r="G73" s="25">
        <v>0</v>
      </c>
      <c r="I73" s="28"/>
      <c r="J73" s="28"/>
    </row>
    <row r="74" spans="1:10" x14ac:dyDescent="0.2">
      <c r="A74" s="20"/>
      <c r="B74" s="25"/>
      <c r="C74" s="25"/>
      <c r="D74" s="17"/>
      <c r="E74" s="21"/>
      <c r="F74" s="25"/>
      <c r="G74" s="25"/>
      <c r="I74" s="28"/>
      <c r="J74" s="28"/>
    </row>
    <row r="75" spans="1:10" ht="25.5" x14ac:dyDescent="0.2">
      <c r="A75" s="20"/>
      <c r="B75" s="25"/>
      <c r="C75" s="25"/>
      <c r="D75" s="17"/>
      <c r="E75" s="18" t="s">
        <v>119</v>
      </c>
      <c r="F75" s="27">
        <f>+[2]ESF!I57</f>
        <v>0</v>
      </c>
      <c r="G75" s="27">
        <v>0</v>
      </c>
      <c r="I75" s="28"/>
      <c r="J75" s="28"/>
    </row>
    <row r="76" spans="1:10" x14ac:dyDescent="0.2">
      <c r="A76" s="20"/>
      <c r="B76" s="25"/>
      <c r="C76" s="25"/>
      <c r="D76" s="17"/>
      <c r="E76" s="21" t="s">
        <v>120</v>
      </c>
      <c r="F76" s="25">
        <f>+[2]ESF!I59</f>
        <v>0</v>
      </c>
      <c r="G76" s="25">
        <v>0</v>
      </c>
      <c r="I76" s="28"/>
      <c r="J76" s="28"/>
    </row>
    <row r="77" spans="1:10" x14ac:dyDescent="0.2">
      <c r="A77" s="20"/>
      <c r="B77" s="25"/>
      <c r="C77" s="25"/>
      <c r="D77" s="17"/>
      <c r="E77" s="21" t="s">
        <v>121</v>
      </c>
      <c r="F77" s="25">
        <f>+[2]ESF!I60</f>
        <v>0</v>
      </c>
      <c r="G77" s="25">
        <v>0</v>
      </c>
      <c r="I77" s="28"/>
      <c r="J77" s="28"/>
    </row>
    <row r="78" spans="1:10" x14ac:dyDescent="0.2">
      <c r="A78" s="20"/>
      <c r="B78" s="25"/>
      <c r="C78" s="25"/>
      <c r="D78" s="17"/>
      <c r="E78" s="21"/>
      <c r="F78" s="25"/>
      <c r="G78" s="25"/>
      <c r="I78" s="28"/>
      <c r="J78" s="28"/>
    </row>
    <row r="79" spans="1:10" x14ac:dyDescent="0.2">
      <c r="A79" s="20"/>
      <c r="B79" s="25"/>
      <c r="C79" s="25"/>
      <c r="D79" s="17"/>
      <c r="E79" s="18" t="s">
        <v>122</v>
      </c>
      <c r="F79" s="27">
        <f>+F63+F68+F75</f>
        <v>171747825.98000002</v>
      </c>
      <c r="G79" s="27">
        <v>189018480.12</v>
      </c>
      <c r="I79" s="28"/>
      <c r="J79" s="28"/>
    </row>
    <row r="80" spans="1:10" x14ac:dyDescent="0.2">
      <c r="A80" s="20"/>
      <c r="B80" s="25"/>
      <c r="C80" s="25"/>
      <c r="D80" s="17"/>
      <c r="E80" s="21"/>
      <c r="F80" s="27"/>
      <c r="G80" s="27"/>
      <c r="I80" s="28"/>
      <c r="J80" s="28"/>
    </row>
    <row r="81" spans="1:10" x14ac:dyDescent="0.2">
      <c r="A81" s="20"/>
      <c r="B81" s="25"/>
      <c r="C81" s="25"/>
      <c r="D81" s="17"/>
      <c r="E81" s="18" t="s">
        <v>123</v>
      </c>
      <c r="F81" s="27">
        <f>+F79+F59</f>
        <v>188898632.57000002</v>
      </c>
      <c r="G81" s="27">
        <v>190905955.39000002</v>
      </c>
      <c r="I81" s="28">
        <f>+F81-B62</f>
        <v>0</v>
      </c>
      <c r="J81" s="28">
        <f>+G81-C62</f>
        <v>0</v>
      </c>
    </row>
    <row r="82" spans="1:10" x14ac:dyDescent="0.2">
      <c r="A82" s="20"/>
      <c r="B82" s="25"/>
      <c r="C82" s="25"/>
      <c r="D82" s="17"/>
      <c r="E82" s="21"/>
      <c r="F82" s="25"/>
      <c r="G82" s="25"/>
    </row>
    <row r="83" spans="1:10" x14ac:dyDescent="0.2">
      <c r="A83" s="20"/>
      <c r="B83" s="25"/>
      <c r="C83" s="25"/>
      <c r="D83" s="17"/>
      <c r="E83" s="21"/>
      <c r="F83" s="25"/>
      <c r="G83" s="25"/>
    </row>
    <row r="84" spans="1:10" x14ac:dyDescent="0.2">
      <c r="A84" s="20"/>
      <c r="B84" s="25"/>
      <c r="C84" s="25"/>
      <c r="D84" s="17"/>
      <c r="E84" s="21"/>
      <c r="F84" s="25"/>
      <c r="G84" s="25"/>
    </row>
    <row r="85" spans="1:10" ht="13.5" thickBot="1" x14ac:dyDescent="0.25">
      <c r="A85" s="29"/>
      <c r="B85" s="30"/>
      <c r="C85" s="30"/>
      <c r="D85" s="31"/>
      <c r="E85" s="32"/>
      <c r="F85" s="30"/>
      <c r="G85" s="30"/>
    </row>
    <row r="89" spans="1:10" x14ac:dyDescent="0.2">
      <c r="B89" s="33">
        <f>+B62-[1]ESF!D42</f>
        <v>0</v>
      </c>
      <c r="C89" s="33">
        <f>+C62-[1]ESF!E42</f>
        <v>0</v>
      </c>
      <c r="F89" s="33">
        <f>+F81-B62</f>
        <v>0</v>
      </c>
      <c r="G89" s="33">
        <f>+G81-C62</f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2018-05-16T19:42:19Z</dcterms:created>
  <dcterms:modified xsi:type="dcterms:W3CDTF">2018-05-16T19:42:54Z</dcterms:modified>
</cp:coreProperties>
</file>