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iguel Rosas\Documents\PGB\2026\10.-Estados Financieros Trimestrales\1. Primer Informe Financiero Trimestral del Ejercicio 2025\1ER TRIMESTRE\SIRET\"/>
    </mc:Choice>
  </mc:AlternateContent>
  <xr:revisionPtr revIDLastSave="0" documentId="13_ncr:1_{025894D4-EE82-47B9-8727-DB7F0B46235F}" xr6:coauthVersionLast="47" xr6:coauthVersionMax="47" xr10:uidLastSave="{00000000-0000-0000-0000-000000000000}"/>
  <bookViews>
    <workbookView xWindow="-120" yWindow="-120" windowWidth="20730" windowHeight="11040" tabRatio="906" activeTab="7" xr2:uid="{2F7E80B1-D9B7-42EE-91F0-8B702B090D36}"/>
  </bookViews>
  <sheets>
    <sheet name="Notas a los Edos Financiero" sheetId="9" r:id="rId1"/>
    <sheet name="Notas ACT" sheetId="10" r:id="rId2"/>
    <sheet name="Notas ESF" sheetId="11" r:id="rId3"/>
    <sheet name="Notas VHP" sheetId="12" r:id="rId4"/>
    <sheet name="Notas EFE" sheetId="13" r:id="rId5"/>
    <sheet name="Conciliacion_Ig" sheetId="14" r:id="rId6"/>
    <sheet name="Conciliacion_Eg" sheetId="15" r:id="rId7"/>
    <sheet name="Memoria" sheetId="1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6" l="1"/>
  <c r="C40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G10" i="16"/>
  <c r="F10" i="16"/>
  <c r="A4" i="16"/>
  <c r="C31" i="15"/>
  <c r="C40" i="15" s="1"/>
  <c r="C8" i="15"/>
  <c r="C16" i="14"/>
  <c r="C8" i="14"/>
  <c r="C21" i="14" s="1"/>
  <c r="C129" i="13"/>
  <c r="D121" i="13"/>
  <c r="D107" i="13" s="1"/>
  <c r="D106" i="13" s="1"/>
  <c r="C121" i="13"/>
  <c r="D119" i="13"/>
  <c r="C119" i="13"/>
  <c r="D117" i="13"/>
  <c r="C117" i="13"/>
  <c r="D111" i="13"/>
  <c r="C111" i="13"/>
  <c r="D108" i="13"/>
  <c r="C108" i="13"/>
  <c r="C107" i="13"/>
  <c r="C106" i="13" s="1"/>
  <c r="D104" i="13"/>
  <c r="C104" i="13"/>
  <c r="C103" i="13" s="1"/>
  <c r="D103" i="13"/>
  <c r="D97" i="13"/>
  <c r="C97" i="13"/>
  <c r="D94" i="13"/>
  <c r="C94" i="13"/>
  <c r="D85" i="13"/>
  <c r="C85" i="13"/>
  <c r="D79" i="13"/>
  <c r="C79" i="13"/>
  <c r="D76" i="13"/>
  <c r="C76" i="13"/>
  <c r="D67" i="13"/>
  <c r="D66" i="13" s="1"/>
  <c r="C67" i="13"/>
  <c r="C66" i="13"/>
  <c r="D63" i="13"/>
  <c r="C63" i="13"/>
  <c r="D61" i="13"/>
  <c r="C61" i="13"/>
  <c r="D59" i="13"/>
  <c r="C59" i="13"/>
  <c r="D57" i="13"/>
  <c r="C57" i="13"/>
  <c r="D55" i="13"/>
  <c r="D54" i="13" s="1"/>
  <c r="C55" i="13"/>
  <c r="C54" i="13"/>
  <c r="C49" i="13" s="1"/>
  <c r="D51" i="13"/>
  <c r="D50" i="13" s="1"/>
  <c r="C51" i="13"/>
  <c r="C50" i="13"/>
  <c r="D38" i="13"/>
  <c r="C38" i="13"/>
  <c r="D29" i="13"/>
  <c r="D44" i="13" s="1"/>
  <c r="C29" i="13"/>
  <c r="C44" i="13" s="1"/>
  <c r="D21" i="13"/>
  <c r="C21" i="13"/>
  <c r="D16" i="13"/>
  <c r="C16" i="13"/>
  <c r="E9" i="13"/>
  <c r="E15" i="12"/>
  <c r="E9" i="12"/>
  <c r="C167" i="11"/>
  <c r="E167" i="11" s="1"/>
  <c r="C159" i="11"/>
  <c r="E155" i="11"/>
  <c r="C155" i="11"/>
  <c r="C148" i="11"/>
  <c r="C144" i="11"/>
  <c r="E144" i="11" s="1"/>
  <c r="E127" i="11"/>
  <c r="C103" i="11"/>
  <c r="C98" i="11"/>
  <c r="E98" i="11" s="1"/>
  <c r="E92" i="11"/>
  <c r="F76" i="11"/>
  <c r="F56" i="11"/>
  <c r="E50" i="11"/>
  <c r="E46" i="11"/>
  <c r="C41" i="11"/>
  <c r="E41" i="11" s="1"/>
  <c r="E32" i="11"/>
  <c r="C32" i="11"/>
  <c r="H20" i="11"/>
  <c r="H15" i="11"/>
  <c r="E9" i="11"/>
  <c r="C211" i="10"/>
  <c r="C210" i="10"/>
  <c r="C200" i="10"/>
  <c r="C194" i="10"/>
  <c r="C181" i="10" s="1"/>
  <c r="C191" i="10"/>
  <c r="C182" i="10"/>
  <c r="C178" i="10"/>
  <c r="C176" i="10"/>
  <c r="C173" i="10"/>
  <c r="C170" i="10"/>
  <c r="C167" i="10"/>
  <c r="C166" i="10" s="1"/>
  <c r="C163" i="10"/>
  <c r="C160" i="10"/>
  <c r="C157" i="10"/>
  <c r="C156" i="10" s="1"/>
  <c r="C153" i="10"/>
  <c r="C147" i="10"/>
  <c r="C145" i="10"/>
  <c r="C142" i="10"/>
  <c r="C138" i="10"/>
  <c r="C133" i="10"/>
  <c r="C130" i="10"/>
  <c r="C123" i="10" s="1"/>
  <c r="C127" i="10"/>
  <c r="C124" i="10"/>
  <c r="C113" i="10"/>
  <c r="C95" i="10" s="1"/>
  <c r="C103" i="10"/>
  <c r="C96" i="10"/>
  <c r="C83" i="10"/>
  <c r="C81" i="10"/>
  <c r="C79" i="10"/>
  <c r="C73" i="10"/>
  <c r="C69" i="10" s="1"/>
  <c r="C70" i="10"/>
  <c r="C64" i="10"/>
  <c r="C58" i="10"/>
  <c r="C57" i="10" s="1"/>
  <c r="C48" i="10"/>
  <c r="C39" i="10"/>
  <c r="C36" i="10"/>
  <c r="C30" i="10"/>
  <c r="C27" i="10"/>
  <c r="C21" i="10"/>
  <c r="C11" i="10"/>
  <c r="C10" i="10" s="1"/>
  <c r="C9" i="10" l="1"/>
  <c r="E21" i="13"/>
  <c r="C94" i="10"/>
  <c r="D49" i="13"/>
  <c r="D139" i="13" s="1"/>
  <c r="C139" i="13"/>
  <c r="E48" i="13"/>
</calcChain>
</file>

<file path=xl/sharedStrings.xml><?xml version="1.0" encoding="utf-8"?>
<sst xmlns="http://schemas.openxmlformats.org/spreadsheetml/2006/main" count="855" uniqueCount="597">
  <si>
    <t>FIDEICOMISO DE INVERSIÓN Y ADMINISTRACIÓN DEL PARQUE GUANAJUATO BICENTENARIO</t>
  </si>
  <si>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</si>
  <si>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</si>
  <si>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</si>
  <si>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</si>
  <si>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</si>
  <si>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</si>
  <si>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</si>
  <si>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</si>
  <si>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</si>
  <si>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</si>
  <si>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</si>
  <si>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</si>
  <si>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</si>
  <si>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</si>
  <si>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</si>
  <si>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</si>
  <si>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</si>
  <si>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</si>
  <si>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</si>
  <si>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</si>
  <si>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</si>
  <si>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</si>
  <si>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</si>
  <si>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</si>
  <si>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</si>
  <si>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</si>
  <si>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</si>
  <si>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</si>
  <si>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</si>
  <si>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</si>
  <si>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</si>
  <si>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</si>
  <si>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</si>
  <si>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</si>
  <si>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</si>
  <si>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</si>
  <si>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</si>
  <si>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</si>
  <si>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</si>
  <si>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</si>
  <si>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</si>
  <si>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</si>
  <si>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</si>
  <si>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</si>
  <si>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</si>
  <si>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</si>
  <si>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</si>
  <si>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</si>
  <si>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</si>
  <si>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</si>
  <si>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</si>
  <si>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</si>
  <si>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</si>
  <si>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</si>
  <si>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</si>
  <si>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</si>
  <si>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</si>
  <si>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</si>
  <si>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</si>
  <si>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</si>
  <si>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</si>
  <si>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</si>
  <si>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</si>
  <si>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</si>
  <si>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</si>
  <si>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Y OTROS BENEFICIOS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</si>
  <si>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</si>
  <si>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</si>
  <si>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</si>
  <si>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</si>
  <si>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</si>
  <si>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</si>
  <si>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</si>
  <si>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</si>
  <si>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</si>
  <si>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</si>
  <si>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</si>
  <si>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</si>
  <si>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</si>
  <si>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</si>
  <si>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</si>
  <si>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</si>
  <si>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</si>
  <si>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</si>
  <si>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</si>
  <si>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</si>
  <si>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</si>
  <si>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</si>
  <si>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</si>
  <si>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</si>
  <si>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</si>
  <si>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</si>
  <si>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</si>
  <si>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</si>
  <si>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</si>
  <si>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</si>
  <si>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</si>
  <si>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</si>
  <si>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</si>
  <si>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</si>
  <si>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</si>
  <si>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</si>
  <si>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</si>
  <si>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</si>
  <si>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</si>
  <si>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</si>
  <si>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</si>
  <si>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</si>
  <si>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</si>
  <si>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</si>
  <si>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</si>
  <si>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</si>
  <si>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</si>
  <si>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</si>
  <si>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</si>
  <si>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</si>
  <si>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</si>
  <si>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</si>
  <si>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</si>
  <si>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</si>
  <si>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</si>
  <si>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</si>
  <si>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</si>
  <si>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</si>
  <si>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</si>
  <si>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</si>
  <si>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</si>
  <si>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</si>
  <si>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</si>
  <si>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</si>
  <si>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</si>
  <si>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</si>
  <si>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</si>
  <si>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</si>
  <si>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</si>
  <si>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</si>
  <si>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</si>
  <si>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</si>
  <si>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</si>
  <si>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</si>
  <si>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</si>
  <si>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</si>
  <si>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</si>
  <si>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</si>
  <si>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</si>
  <si>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</si>
  <si>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</si>
  <si>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</si>
  <si>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</si>
  <si>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</si>
  <si>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</si>
  <si>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</si>
  <si>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</si>
  <si>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</si>
  <si>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</si>
  <si>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</si>
  <si>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</si>
  <si>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</si>
  <si>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</si>
  <si>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</si>
  <si>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</si>
  <si>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</si>
  <si>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</si>
  <si>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</si>
  <si>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</si>
  <si>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</si>
  <si>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</si>
  <si>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</si>
  <si>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</si>
  <si>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</si>
  <si>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</si>
  <si>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</si>
  <si>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</si>
  <si>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</si>
  <si>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</si>
  <si>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</si>
  <si>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</si>
  <si>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</si>
  <si>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</si>
  <si>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</si>
  <si>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</si>
  <si>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</si>
  <si>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</si>
  <si>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</si>
  <si>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</si>
  <si>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</si>
  <si>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</si>
  <si>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</si>
  <si>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</si>
  <si>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</si>
  <si>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</si>
  <si>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</si>
  <si>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</si>
  <si>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</si>
  <si>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</si>
  <si>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</si>
  <si>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</si>
  <si>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</si>
  <si>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</si>
  <si>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</si>
  <si>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</si>
  <si>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</si>
  <si>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</si>
  <si>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</si>
  <si>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</si>
  <si>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</si>
  <si>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</si>
  <si>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</si>
  <si>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</si>
  <si>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</si>
  <si>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</si>
  <si>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</si>
  <si>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</si>
  <si>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</si>
  <si>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</si>
  <si>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</si>
  <si>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</si>
  <si>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</si>
  <si>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</si>
  <si>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</si>
  <si>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</si>
  <si>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</si>
  <si>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</si>
  <si>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</si>
  <si>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</si>
  <si>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</si>
  <si>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</si>
  <si>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</si>
  <si>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</si>
  <si>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</si>
  <si>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</si>
  <si>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</si>
  <si>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</si>
  <si>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</si>
  <si>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</si>
  <si>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</si>
  <si>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</si>
  <si>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</si>
  <si>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</si>
  <si>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</si>
  <si>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</si>
  <si>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</si>
  <si>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</si>
  <si>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</si>
  <si>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</si>
  <si>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</si>
  <si>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</si>
  <si>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</si>
  <si>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</si>
  <si>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</si>
  <si>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</si>
  <si>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</si>
  <si>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</si>
  <si>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</si>
  <si>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</si>
  <si>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</si>
  <si>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</si>
  <si>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</si>
  <si>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</si>
  <si>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</si>
  <si>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</si>
  <si>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</si>
  <si>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</si>
  <si>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</si>
  <si>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</si>
  <si>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</si>
  <si>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</si>
  <si>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</si>
  <si>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</si>
  <si>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</si>
  <si>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</si>
  <si>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</si>
  <si>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</si>
  <si>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</si>
  <si>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</si>
  <si>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</si>
  <si>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</si>
  <si>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</si>
  <si>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</si>
  <si>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</si>
  <si>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</si>
  <si>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</si>
  <si>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</si>
  <si>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</si>
  <si>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</si>
  <si>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</si>
  <si>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</si>
  <si>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</si>
  <si>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</si>
  <si>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</si>
  <si>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</si>
  <si>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</si>
  <si>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</si>
  <si>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</si>
  <si>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</si>
  <si>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</si>
  <si>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</si>
  <si>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</si>
  <si>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</si>
  <si>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</si>
  <si>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</si>
  <si>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</si>
  <si>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</si>
  <si>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</si>
  <si>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</si>
  <si>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</si>
  <si>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</si>
  <si>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</si>
  <si>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</si>
  <si>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</si>
  <si>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</si>
  <si>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</si>
  <si>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</si>
  <si>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</si>
  <si>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</si>
  <si>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</si>
  <si>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</si>
  <si>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</si>
  <si>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</si>
  <si>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</si>
  <si>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</si>
  <si>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</si>
  <si>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</si>
  <si>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</si>
  <si>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</si>
  <si>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</si>
  <si>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</si>
  <si>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</si>
  <si>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</si>
  <si>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</si>
  <si>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</si>
  <si>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</si>
  <si>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</si>
  <si>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</si>
  <si>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</si>
  <si>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</si>
  <si>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</si>
  <si>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</si>
  <si>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</si>
  <si>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</si>
  <si>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</si>
  <si>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</si>
  <si>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</si>
  <si>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</si>
  <si>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</si>
  <si>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</si>
  <si>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</si>
  <si>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</si>
  <si>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</si>
  <si>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</si>
  <si>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</si>
  <si>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</si>
  <si>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</si>
  <si>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</si>
  <si>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</si>
  <si>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</si>
  <si>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</si>
  <si>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</si>
  <si>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</si>
  <si>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</si>
  <si>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</si>
  <si>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</si>
  <si>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</si>
  <si>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</si>
  <si>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</si>
  <si>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</si>
  <si>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</si>
  <si>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</si>
  <si>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</si>
  <si>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</si>
  <si>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</si>
  <si>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</si>
  <si>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</si>
  <si>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</si>
  <si>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</si>
  <si>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</si>
  <si>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</si>
  <si>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</si>
  <si>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</si>
  <si>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</si>
  <si>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</si>
  <si>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</si>
  <si>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</si>
  <si>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</si>
  <si>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</si>
  <si>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</si>
  <si>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</si>
  <si>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</si>
  <si>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</si>
  <si>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</si>
  <si>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</si>
  <si>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</si>
  <si>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</si>
  <si>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</si>
  <si>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</si>
  <si>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</si>
  <si>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</si>
  <si>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</si>
  <si>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</si>
  <si>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</si>
  <si>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</si>
  <si>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</si>
  <si>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</si>
  <si>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</si>
  <si>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</si>
  <si>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</si>
  <si>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</si>
  <si>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</si>
  <si>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</si>
  <si>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</si>
  <si>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</si>
  <si>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</si>
  <si>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</si>
  <si>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</si>
  <si>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</si>
  <si>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</si>
  <si>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</si>
  <si>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</si>
  <si>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</si>
  <si>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</si>
  <si>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</si>
  <si>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</si>
  <si>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</si>
  <si>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</si>
  <si>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</si>
  <si>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</si>
  <si>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</si>
  <si>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</si>
  <si>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</si>
  <si>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</si>
  <si>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</si>
  <si>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</si>
  <si>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</si>
  <si>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</si>
  <si>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</si>
  <si>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</si>
  <si>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</si>
  <si>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</si>
  <si>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</si>
  <si>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</si>
  <si>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</si>
  <si>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</si>
  <si>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</si>
  <si>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</si>
  <si>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</si>
  <si>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</si>
  <si>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</si>
  <si>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</si>
  <si>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</si>
  <si>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</si>
  <si>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</si>
  <si>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</si>
  <si>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</si>
  <si>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</si>
  <si>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</si>
  <si>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</si>
  <si>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</si>
  <si>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</si>
  <si>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</si>
  <si>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</si>
  <si>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</si>
  <si>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</si>
  <si>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</si>
  <si>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</si>
  <si>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</si>
  <si>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</si>
  <si>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</si>
  <si>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</si>
  <si>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</si>
  <si>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</si>
  <si>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</si>
  <si>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</si>
  <si>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</si>
  <si>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</si>
  <si>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</si>
  <si>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</si>
  <si>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</si>
  <si>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</si>
  <si>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</si>
  <si>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</si>
  <si>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</si>
  <si>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</si>
  <si>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</si>
  <si>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</si>
  <si>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</si>
  <si>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</si>
  <si>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</si>
  <si>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</si>
  <si>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</si>
  <si>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</si>
  <si>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</si>
  <si>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</si>
  <si>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</si>
  <si>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</si>
  <si>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</si>
  <si>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</si>
  <si>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</si>
  <si>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</si>
  <si>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</si>
  <si>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</si>
  <si>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</si>
  <si>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</si>
  <si>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</si>
  <si>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</si>
  <si>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</si>
  <si>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</si>
  <si>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</si>
  <si>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</si>
  <si>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</si>
  <si>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</si>
  <si>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</si>
  <si>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</si>
  <si>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</si>
  <si>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</si>
  <si>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</si>
  <si>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</si>
  <si>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</si>
  <si>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</si>
  <si>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</si>
  <si>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</si>
  <si>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</si>
  <si>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</si>
  <si>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</si>
  <si>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</si>
  <si>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</si>
  <si>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</si>
  <si>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</si>
  <si>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</si>
  <si>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</si>
  <si>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</si>
  <si>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</si>
  <si>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</si>
  <si>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</si>
  <si>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</si>
  <si>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</si>
  <si>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</si>
  <si>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</si>
  <si>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</si>
  <si>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</si>
  <si>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</si>
  <si>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</si>
  <si>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</si>
  <si>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</si>
  <si>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</si>
  <si>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</si>
  <si>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</si>
  <si>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</si>
  <si>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</si>
  <si>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</si>
  <si>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</si>
  <si>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</si>
  <si>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</si>
  <si>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</si>
  <si>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</si>
  <si>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</si>
  <si>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</si>
  <si>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</si>
  <si>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</si>
  <si>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</si>
  <si>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</si>
  <si>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</si>
  <si>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</si>
  <si>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Convencia de la Aplicación</t>
  </si>
  <si>
    <t>Método</t>
  </si>
  <si>
    <t>Impacto a la informacion financiera por cambios en el metodo</t>
  </si>
  <si>
    <t>Títulos y Valores a Largo Plaza</t>
  </si>
  <si>
    <t>Método aplicados</t>
  </si>
  <si>
    <t>Criterio</t>
  </si>
  <si>
    <t xml:space="preserve">ESF-11 OTROS ACTIVOS </t>
  </si>
  <si>
    <t>Bienes en Garantía (excluye depósitos de fondos</t>
  </si>
  <si>
    <t>Bienes Derivados de Embargos, Decomisos, Aseguramientos y Dación en Pago</t>
  </si>
  <si>
    <t>Características</t>
  </si>
  <si>
    <t>Bajo protesta de decir verdad declaramos que los Estados Financieros y sus notas, son razonablemente correctos y son responsabilidad del emisor.</t>
  </si>
  <si>
    <t>Cambios en Estimaciones Contables</t>
  </si>
  <si>
    <t>Del 1 de Enero al 31 de Marzo de 2026</t>
  </si>
  <si>
    <t>PASIVOS DIFERIDOS</t>
  </si>
  <si>
    <t>ESF-15</t>
  </si>
  <si>
    <t>PROVISIONES</t>
  </si>
  <si>
    <t>ESF-16</t>
  </si>
  <si>
    <t>OTROS PASIVOS</t>
  </si>
  <si>
    <t>EFECTIVO Y EQUIVALENTES</t>
  </si>
  <si>
    <t>ADQ. DE ACT. DE INVERSIÓN EFECTIVAMENTE PAGADAS</t>
  </si>
  <si>
    <t>CONCILIACION DE FLUJOS DE EFECTIVO NETOS</t>
  </si>
  <si>
    <t>INGRESOS</t>
  </si>
  <si>
    <t>EGRESOS</t>
  </si>
  <si>
    <t/>
  </si>
  <si>
    <t>Amortización gastos pagados por anticipado CP</t>
  </si>
  <si>
    <t>Provisiones capítulo 8000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</si>
  <si>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</si>
  <si>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</si>
  <si>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</si>
  <si>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INGRESOS Y BENEFICIOS </t>
  </si>
  <si>
    <t>= Flujos de Efectivo Netos de las Actividades de Operación</t>
  </si>
  <si>
    <t>FIDEICOMISO DE INVERSION Y ADMINISTRACION DEL PARQUE GUANAJUATO BICENTENARIO</t>
  </si>
  <si>
    <t>Demandas Judicial en Proceso de Resolución</t>
  </si>
  <si>
    <t>CUENTAS DE ORDEN PRESUPUESTARIAS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</si>
</sst>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color theme="10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78">
    <xf numFmtId="0" fontId="0" fillId="0" borderId="0" xfId="0"/>
    <xf numFmtId="0" fontId="10" fillId="0" borderId="0" xfId="9" applyFont="1" applyAlignment="1">
      <alignment vertical="center"/>
    </xf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0" fillId="0" borderId="0" xfId="9" applyFont="1"/>
    <xf numFmtId="0" fontId="12" fillId="5" borderId="0" xfId="9" applyFont="1" applyFill="1"/>
    <xf numFmtId="0" fontId="10" fillId="0" borderId="0" xfId="9" applyFont="1" applyAlignment="1">
      <alignment horizontal="center"/>
    </xf>
    <xf numFmtId="3" fontId="10" fillId="0" borderId="0" xfId="9" applyNumberFormat="1" applyFont="1"/>
    <xf numFmtId="3" fontId="10" fillId="3" borderId="0" xfId="9" applyNumberFormat="1" applyFont="1" applyFill="1"/>
    <xf numFmtId="0" fontId="10" fillId="0" borderId="0" xfId="6" applyFont="1" applyAlignment="1">
      <alignment horizontal="center"/>
    </xf>
    <xf numFmtId="0" fontId="10" fillId="0" borderId="0" xfId="6" applyFont="1"/>
    <xf numFmtId="3" fontId="10" fillId="0" borderId="0" xfId="6" applyNumberFormat="1" applyFont="1"/>
    <xf numFmtId="0" fontId="9" fillId="2" borderId="1" xfId="9" applyFont="1" applyFill="1" applyBorder="1" applyAlignment="1">
      <alignment horizontal="center" vertical="center"/>
    </xf>
    <xf numFmtId="0" fontId="9" fillId="2" borderId="2" xfId="9" applyFont="1" applyFill="1" applyBorder="1" applyAlignment="1">
      <alignment horizontal="center" vertical="center"/>
    </xf>
    <xf numFmtId="0" fontId="9" fillId="2" borderId="2" xfId="9" applyFont="1" applyFill="1" applyBorder="1" applyAlignment="1">
      <alignment horizontal="right" vertical="center"/>
    </xf>
    <xf numFmtId="0" fontId="9" fillId="2" borderId="3" xfId="9" applyFont="1" applyFill="1" applyBorder="1" applyAlignment="1">
      <alignment horizontal="left" vertical="center"/>
    </xf>
    <xf numFmtId="0" fontId="5" fillId="0" borderId="0" xfId="6" applyFont="1" applyProtection="1">
      <protection locked="0"/>
    </xf>
    <xf numFmtId="0" fontId="9" fillId="2" borderId="4" xfId="9" applyFont="1" applyFill="1" applyBorder="1" applyAlignment="1">
      <alignment horizontal="center" vertical="center"/>
    </xf>
    <xf numFmtId="0" fontId="9" fillId="2" borderId="0" xfId="9" applyFont="1" applyFill="1" applyAlignment="1">
      <alignment horizontal="center" vertical="center"/>
    </xf>
    <xf numFmtId="0" fontId="9" fillId="2" borderId="0" xfId="9" applyFont="1" applyFill="1" applyAlignment="1">
      <alignment horizontal="right" vertical="center"/>
    </xf>
    <xf numFmtId="0" fontId="9" fillId="2" borderId="5" xfId="9" applyFont="1" applyFill="1" applyBorder="1" applyAlignment="1">
      <alignment vertical="center"/>
    </xf>
    <xf numFmtId="0" fontId="9" fillId="2" borderId="6" xfId="9" applyFont="1" applyFill="1" applyBorder="1" applyAlignment="1">
      <alignment horizontal="center" vertical="center"/>
    </xf>
    <xf numFmtId="0" fontId="9" fillId="2" borderId="7" xfId="9" applyFont="1" applyFill="1" applyBorder="1" applyAlignment="1">
      <alignment horizontal="center" vertical="center"/>
    </xf>
    <xf numFmtId="0" fontId="9" fillId="2" borderId="7" xfId="9" applyFont="1" applyFill="1" applyBorder="1" applyAlignment="1">
      <alignment vertical="center"/>
    </xf>
    <xf numFmtId="0" fontId="9" fillId="2" borderId="8" xfId="9" applyFont="1" applyFill="1" applyBorder="1" applyAlignment="1">
      <alignment vertical="center"/>
    </xf>
    <xf numFmtId="0" fontId="4" fillId="8" borderId="9" xfId="6" applyFont="1" applyFill="1" applyBorder="1" applyAlignment="1" applyProtection="1">
      <alignment horizontal="center" vertical="center" wrapText="1"/>
      <protection locked="0"/>
    </xf>
    <xf numFmtId="0" fontId="4" fillId="8" borderId="10" xfId="6" applyFont="1" applyFill="1" applyBorder="1" applyAlignment="1" applyProtection="1">
      <alignment horizontal="center" vertical="center"/>
      <protection locked="0"/>
    </xf>
    <xf numFmtId="0" fontId="5" fillId="8" borderId="0" xfId="6" applyFont="1" applyFill="1" applyProtection="1">
      <protection locked="0"/>
    </xf>
    <xf numFmtId="0" fontId="4" fillId="8" borderId="11" xfId="6" applyFont="1" applyFill="1" applyBorder="1" applyAlignment="1" applyProtection="1">
      <alignment horizontal="center"/>
      <protection locked="0"/>
    </xf>
    <xf numFmtId="0" fontId="5" fillId="8" borderId="12" xfId="6" applyFont="1" applyFill="1" applyBorder="1" applyProtection="1">
      <protection locked="0"/>
    </xf>
    <xf numFmtId="0" fontId="4" fillId="8" borderId="13" xfId="6" applyFont="1" applyFill="1" applyBorder="1" applyAlignment="1" applyProtection="1">
      <alignment horizontal="center"/>
      <protection locked="0"/>
    </xf>
    <xf numFmtId="0" fontId="4" fillId="8" borderId="14" xfId="6" applyFont="1" applyFill="1" applyBorder="1" applyAlignment="1" applyProtection="1">
      <alignment horizontal="center"/>
      <protection locked="0"/>
    </xf>
    <xf numFmtId="0" fontId="4" fillId="8" borderId="14" xfId="6" applyFont="1" applyFill="1" applyBorder="1" applyAlignment="1" applyProtection="1">
      <alignment horizontal="left" indent="1"/>
      <protection locked="0"/>
    </xf>
    <xf numFmtId="0" fontId="6" fillId="8" borderId="13" xfId="10" applyFill="1" applyBorder="1" applyAlignment="1" applyProtection="1">
      <alignment horizontal="center"/>
      <protection locked="0"/>
    </xf>
    <xf numFmtId="0" fontId="6" fillId="8" borderId="14" xfId="10" applyFill="1" applyBorder="1" applyProtection="1">
      <protection locked="0"/>
    </xf>
    <xf numFmtId="0" fontId="5" fillId="8" borderId="14" xfId="6" applyFont="1" applyFill="1" applyBorder="1" applyProtection="1">
      <protection locked="0"/>
    </xf>
    <xf numFmtId="0" fontId="6" fillId="8" borderId="14" xfId="11" applyFont="1" applyFill="1" applyBorder="1" applyProtection="1">
      <protection locked="0"/>
    </xf>
    <xf numFmtId="0" fontId="4" fillId="8" borderId="15" xfId="6" applyFont="1" applyFill="1" applyBorder="1" applyAlignment="1" applyProtection="1">
      <alignment horizontal="center"/>
      <protection locked="0"/>
    </xf>
    <xf numFmtId="0" fontId="5" fillId="8" borderId="16" xfId="6" applyFont="1" applyFill="1" applyBorder="1" applyProtection="1">
      <protection locked="0"/>
    </xf>
    <xf numFmtId="0" fontId="8" fillId="2" borderId="0" xfId="9" applyFont="1" applyFill="1" applyAlignment="1">
      <alignment horizontal="center" vertical="center"/>
    </xf>
    <xf numFmtId="0" fontId="8" fillId="2" borderId="0" xfId="9" applyFont="1" applyFill="1" applyAlignment="1">
      <alignment horizontal="right" vertical="center"/>
    </xf>
    <xf numFmtId="0" fontId="4" fillId="2" borderId="0" xfId="9" applyFont="1" applyFill="1" applyAlignment="1">
      <alignment horizontal="left" vertical="center"/>
    </xf>
    <xf numFmtId="0" fontId="10" fillId="0" borderId="0" xfId="9" applyFont="1" applyAlignment="1">
      <alignment horizontal="center" vertical="center"/>
    </xf>
    <xf numFmtId="0" fontId="11" fillId="9" borderId="0" xfId="9" applyFont="1" applyFill="1" applyAlignment="1">
      <alignment horizontal="center" vertical="center"/>
    </xf>
    <xf numFmtId="0" fontId="11" fillId="9" borderId="0" xfId="9" applyFont="1" applyFill="1"/>
    <xf numFmtId="0" fontId="10" fillId="8" borderId="0" xfId="9" applyFont="1" applyFill="1"/>
    <xf numFmtId="0" fontId="11" fillId="4" borderId="0" xfId="12" applyFont="1" applyFill="1"/>
    <xf numFmtId="0" fontId="12" fillId="5" borderId="0" xfId="12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4" fillId="8" borderId="0" xfId="12" applyFont="1" applyFill="1" applyAlignment="1">
      <alignment horizontal="center" vertical="center"/>
    </xf>
    <xf numFmtId="0" fontId="4" fillId="8" borderId="0" xfId="12" applyFont="1" applyFill="1"/>
    <xf numFmtId="3" fontId="4" fillId="8" borderId="0" xfId="12" applyNumberFormat="1" applyFont="1" applyFill="1"/>
    <xf numFmtId="0" fontId="9" fillId="8" borderId="0" xfId="6" applyFont="1" applyFill="1" applyAlignment="1">
      <alignment horizontal="left"/>
    </xf>
    <xf numFmtId="0" fontId="10" fillId="8" borderId="0" xfId="12" applyFont="1" applyFill="1"/>
    <xf numFmtId="0" fontId="5" fillId="8" borderId="0" xfId="12" applyFont="1" applyFill="1" applyAlignment="1">
      <alignment horizontal="center" vertical="center"/>
    </xf>
    <xf numFmtId="0" fontId="5" fillId="8" borderId="0" xfId="12" applyFont="1" applyFill="1"/>
    <xf numFmtId="3" fontId="5" fillId="8" borderId="0" xfId="12" applyNumberFormat="1" applyFont="1" applyFill="1"/>
    <xf numFmtId="0" fontId="13" fillId="8" borderId="0" xfId="6" applyFont="1" applyFill="1"/>
    <xf numFmtId="0" fontId="5" fillId="8" borderId="0" xfId="12" applyFont="1" applyFill="1" applyAlignment="1">
      <alignment wrapText="1"/>
    </xf>
    <xf numFmtId="0" fontId="13" fillId="8" borderId="0" xfId="6" applyFont="1" applyFill="1" applyAlignment="1">
      <alignment wrapText="1"/>
    </xf>
    <xf numFmtId="0" fontId="4" fillId="8" borderId="0" xfId="12" applyFont="1" applyFill="1" applyAlignment="1">
      <alignment wrapText="1"/>
    </xf>
    <xf numFmtId="0" fontId="9" fillId="8" borderId="0" xfId="6" applyFont="1" applyFill="1" applyAlignment="1">
      <alignment horizontal="left" wrapText="1"/>
    </xf>
    <xf numFmtId="0" fontId="4" fillId="8" borderId="0" xfId="12" applyFont="1" applyFill="1" applyAlignment="1">
      <alignment horizontal="center"/>
    </xf>
    <xf numFmtId="0" fontId="5" fillId="8" borderId="0" xfId="12" applyFont="1" applyFill="1" applyAlignment="1">
      <alignment horizontal="center"/>
    </xf>
    <xf numFmtId="3" fontId="10" fillId="8" borderId="0" xfId="12" applyNumberFormat="1" applyFont="1" applyFill="1"/>
    <xf numFmtId="3" fontId="10" fillId="8" borderId="0" xfId="9" applyNumberFormat="1" applyFont="1" applyFill="1"/>
    <xf numFmtId="0" fontId="4" fillId="2" borderId="0" xfId="9" applyFont="1" applyFill="1" applyAlignment="1">
      <alignment horizontal="center" vertical="center"/>
    </xf>
    <xf numFmtId="0" fontId="4" fillId="2" borderId="0" xfId="9" applyFont="1" applyFill="1" applyAlignment="1">
      <alignment vertical="center"/>
    </xf>
    <xf numFmtId="0" fontId="8" fillId="7" borderId="0" xfId="13" applyFont="1" applyFill="1" applyAlignment="1">
      <alignment horizontal="center" vertical="center"/>
    </xf>
    <xf numFmtId="0" fontId="8" fillId="7" borderId="0" xfId="13" applyFont="1" applyFill="1" applyAlignment="1">
      <alignment horizontal="right" vertical="center"/>
    </xf>
    <xf numFmtId="0" fontId="4" fillId="7" borderId="0" xfId="13" applyFont="1" applyFill="1" applyAlignment="1">
      <alignment horizontal="left" vertical="center"/>
    </xf>
    <xf numFmtId="0" fontId="10" fillId="0" borderId="0" xfId="13" applyFont="1"/>
    <xf numFmtId="0" fontId="11" fillId="4" borderId="0" xfId="13" applyFont="1" applyFill="1" applyAlignment="1">
      <alignment horizontal="center" vertical="center"/>
    </xf>
    <xf numFmtId="0" fontId="11" fillId="4" borderId="0" xfId="13" applyFont="1" applyFill="1"/>
    <xf numFmtId="0" fontId="12" fillId="5" borderId="0" xfId="13" applyFont="1" applyFill="1"/>
    <xf numFmtId="0" fontId="10" fillId="0" borderId="0" xfId="13" applyFont="1" applyAlignment="1">
      <alignment horizontal="center"/>
    </xf>
    <xf numFmtId="3" fontId="10" fillId="0" borderId="0" xfId="13" applyNumberFormat="1" applyFont="1"/>
    <xf numFmtId="0" fontId="10" fillId="0" borderId="0" xfId="13" applyFont="1" applyAlignment="1">
      <alignment vertical="center"/>
    </xf>
    <xf numFmtId="0" fontId="11" fillId="0" borderId="0" xfId="13" applyFont="1"/>
    <xf numFmtId="0" fontId="12" fillId="5" borderId="0" xfId="13" applyFont="1" applyFill="1" applyAlignment="1">
      <alignment horizontal="center"/>
    </xf>
    <xf numFmtId="0" fontId="12" fillId="0" borderId="0" xfId="13" applyFont="1"/>
    <xf numFmtId="0" fontId="8" fillId="0" borderId="0" xfId="13" applyFont="1" applyAlignment="1">
      <alignment horizontal="center"/>
    </xf>
    <xf numFmtId="0" fontId="8" fillId="0" borderId="0" xfId="13" applyFont="1"/>
    <xf numFmtId="3" fontId="8" fillId="0" borderId="0" xfId="13" applyNumberFormat="1" applyFont="1"/>
    <xf numFmtId="3" fontId="8" fillId="0" borderId="0" xfId="6" applyNumberFormat="1" applyFont="1"/>
    <xf numFmtId="0" fontId="8" fillId="0" borderId="0" xfId="6" applyFont="1" applyAlignment="1">
      <alignment horizontal="center"/>
    </xf>
    <xf numFmtId="0" fontId="8" fillId="0" borderId="0" xfId="6" applyFont="1"/>
    <xf numFmtId="0" fontId="8" fillId="0" borderId="0" xfId="6" applyFont="1" applyAlignment="1">
      <alignment horizontal="left"/>
    </xf>
    <xf numFmtId="3" fontId="8" fillId="0" borderId="0" xfId="14" applyNumberFormat="1" applyFont="1" applyFill="1"/>
    <xf numFmtId="3" fontId="10" fillId="0" borderId="0" xfId="14" applyNumberFormat="1" applyFont="1" applyFill="1"/>
    <xf numFmtId="0" fontId="9" fillId="0" borderId="0" xfId="6" applyFont="1"/>
    <xf numFmtId="3" fontId="8" fillId="0" borderId="0" xfId="15" applyNumberFormat="1" applyFont="1" applyFill="1"/>
    <xf numFmtId="0" fontId="13" fillId="0" borderId="0" xfId="6" applyFont="1"/>
    <xf numFmtId="3" fontId="10" fillId="0" borderId="0" xfId="15" applyNumberFormat="1" applyFont="1" applyFill="1"/>
    <xf numFmtId="3" fontId="8" fillId="0" borderId="0" xfId="16" applyNumberFormat="1" applyFont="1"/>
    <xf numFmtId="3" fontId="10" fillId="0" borderId="0" xfId="16" applyNumberFormat="1" applyFont="1"/>
    <xf numFmtId="0" fontId="10" fillId="0" borderId="0" xfId="6" applyFont="1" applyAlignment="1">
      <alignment horizontal="left"/>
    </xf>
    <xf numFmtId="3" fontId="9" fillId="0" borderId="0" xfId="6" applyNumberFormat="1" applyFont="1"/>
    <xf numFmtId="3" fontId="13" fillId="0" borderId="0" xfId="6" applyNumberFormat="1" applyFont="1"/>
    <xf numFmtId="3" fontId="13" fillId="0" borderId="0" xfId="16" applyNumberFormat="1" applyFont="1" applyAlignment="1" applyProtection="1">
      <alignment vertical="top"/>
      <protection locked="0"/>
    </xf>
    <xf numFmtId="0" fontId="8" fillId="0" borderId="0" xfId="6" quotePrefix="1" applyFont="1" applyAlignment="1">
      <alignment horizontal="left"/>
    </xf>
    <xf numFmtId="0" fontId="9" fillId="6" borderId="1" xfId="17" applyFont="1" applyFill="1" applyBorder="1" applyAlignment="1">
      <alignment horizontal="center" vertical="center"/>
    </xf>
    <xf numFmtId="0" fontId="9" fillId="6" borderId="2" xfId="17" applyFont="1" applyFill="1" applyBorder="1" applyAlignment="1">
      <alignment horizontal="center" vertical="center"/>
    </xf>
    <xf numFmtId="0" fontId="9" fillId="6" borderId="3" xfId="17" applyFont="1" applyFill="1" applyBorder="1" applyAlignment="1">
      <alignment horizontal="center" vertical="center"/>
    </xf>
    <xf numFmtId="0" fontId="13" fillId="0" borderId="0" xfId="17" applyFont="1" applyAlignment="1">
      <alignment vertical="center"/>
    </xf>
    <xf numFmtId="0" fontId="9" fillId="6" borderId="4" xfId="17" applyFont="1" applyFill="1" applyBorder="1" applyAlignment="1">
      <alignment horizontal="center" vertical="center"/>
    </xf>
    <xf numFmtId="0" fontId="9" fillId="6" borderId="0" xfId="17" applyFont="1" applyFill="1" applyAlignment="1">
      <alignment horizontal="center" vertical="center"/>
    </xf>
    <xf numFmtId="0" fontId="9" fillId="6" borderId="5" xfId="17" applyFont="1" applyFill="1" applyBorder="1" applyAlignment="1">
      <alignment horizontal="center" vertical="center"/>
    </xf>
    <xf numFmtId="0" fontId="9" fillId="6" borderId="6" xfId="17" applyFont="1" applyFill="1" applyBorder="1" applyAlignment="1">
      <alignment horizontal="center" vertical="center"/>
    </xf>
    <xf numFmtId="0" fontId="9" fillId="6" borderId="7" xfId="17" applyFont="1" applyFill="1" applyBorder="1" applyAlignment="1">
      <alignment horizontal="center" vertical="center"/>
    </xf>
    <xf numFmtId="0" fontId="9" fillId="6" borderId="8" xfId="17" applyFont="1" applyFill="1" applyBorder="1" applyAlignment="1">
      <alignment horizontal="center" vertical="center"/>
    </xf>
    <xf numFmtId="0" fontId="9" fillId="0" borderId="0" xfId="17" applyFont="1"/>
    <xf numFmtId="0" fontId="8" fillId="6" borderId="17" xfId="8" applyFont="1" applyFill="1" applyBorder="1" applyAlignment="1">
      <alignment horizontal="center" vertical="center"/>
    </xf>
    <xf numFmtId="0" fontId="8" fillId="6" borderId="18" xfId="8" applyFont="1" applyFill="1" applyBorder="1" applyAlignment="1">
      <alignment horizontal="center" vertical="center"/>
    </xf>
    <xf numFmtId="0" fontId="8" fillId="6" borderId="19" xfId="17" applyFont="1" applyFill="1" applyBorder="1" applyAlignment="1">
      <alignment horizontal="center" vertical="center" wrapText="1"/>
    </xf>
    <xf numFmtId="0" fontId="8" fillId="6" borderId="17" xfId="17" applyFont="1" applyFill="1" applyBorder="1" applyAlignment="1">
      <alignment vertical="center"/>
    </xf>
    <xf numFmtId="3" fontId="8" fillId="6" borderId="19" xfId="17" applyNumberFormat="1" applyFont="1" applyFill="1" applyBorder="1" applyAlignment="1">
      <alignment vertical="center" wrapText="1"/>
    </xf>
    <xf numFmtId="0" fontId="13" fillId="0" borderId="0" xfId="17" applyFont="1"/>
    <xf numFmtId="0" fontId="8" fillId="0" borderId="20" xfId="17" applyFont="1" applyBorder="1" applyAlignment="1">
      <alignment vertical="center"/>
    </xf>
    <xf numFmtId="0" fontId="8" fillId="0" borderId="17" xfId="17" applyFont="1" applyBorder="1" applyAlignment="1">
      <alignment vertical="center"/>
    </xf>
    <xf numFmtId="3" fontId="8" fillId="0" borderId="19" xfId="17" applyNumberFormat="1" applyFont="1" applyBorder="1" applyAlignment="1">
      <alignment vertical="center" wrapText="1"/>
    </xf>
    <xf numFmtId="0" fontId="5" fillId="0" borderId="17" xfId="17" applyFont="1" applyBorder="1" applyAlignment="1">
      <alignment vertical="center"/>
    </xf>
    <xf numFmtId="0" fontId="5" fillId="0" borderId="20" xfId="17" applyFont="1" applyBorder="1" applyAlignment="1">
      <alignment horizontal="left" vertical="center" indent="1"/>
    </xf>
    <xf numFmtId="3" fontId="10" fillId="0" borderId="19" xfId="17" applyNumberFormat="1" applyFont="1" applyBorder="1" applyAlignment="1">
      <alignment vertical="center" wrapText="1"/>
    </xf>
    <xf numFmtId="0" fontId="13" fillId="0" borderId="17" xfId="17" applyFont="1" applyBorder="1"/>
    <xf numFmtId="0" fontId="10" fillId="0" borderId="18" xfId="17" applyFont="1" applyBorder="1" applyAlignment="1">
      <alignment horizontal="left" vertical="center" wrapText="1" indent="1"/>
    </xf>
    <xf numFmtId="0" fontId="10" fillId="0" borderId="17" xfId="17" applyFont="1" applyBorder="1" applyAlignment="1">
      <alignment horizontal="left" vertical="center"/>
    </xf>
    <xf numFmtId="0" fontId="10" fillId="0" borderId="20" xfId="17" applyFont="1" applyBorder="1" applyAlignment="1">
      <alignment horizontal="left" vertical="center" indent="1"/>
    </xf>
    <xf numFmtId="0" fontId="10" fillId="0" borderId="20" xfId="17" applyFont="1" applyBorder="1" applyAlignment="1">
      <alignment horizontal="left" vertical="center" wrapText="1"/>
    </xf>
    <xf numFmtId="4" fontId="10" fillId="0" borderId="20" xfId="17" applyNumberFormat="1" applyFont="1" applyBorder="1" applyAlignment="1">
      <alignment vertical="center" wrapText="1"/>
    </xf>
    <xf numFmtId="0" fontId="5" fillId="0" borderId="17" xfId="17" applyFont="1" applyBorder="1" applyAlignment="1">
      <alignment horizontal="left" vertical="center"/>
    </xf>
    <xf numFmtId="0" fontId="5" fillId="0" borderId="17" xfId="17" applyFont="1" applyBorder="1" applyAlignment="1">
      <alignment horizontal="left"/>
    </xf>
    <xf numFmtId="3" fontId="10" fillId="0" borderId="19" xfId="17" applyNumberFormat="1" applyFont="1" applyBorder="1" applyAlignment="1">
      <alignment vertical="center"/>
    </xf>
    <xf numFmtId="0" fontId="10" fillId="0" borderId="20" xfId="17" applyFont="1" applyBorder="1" applyAlignment="1">
      <alignment horizontal="left" vertical="center"/>
    </xf>
    <xf numFmtId="4" fontId="10" fillId="0" borderId="2" xfId="17" applyNumberFormat="1" applyFont="1" applyBorder="1" applyAlignment="1">
      <alignment vertical="center"/>
    </xf>
    <xf numFmtId="0" fontId="8" fillId="6" borderId="19" xfId="17" applyFont="1" applyFill="1" applyBorder="1" applyAlignment="1">
      <alignment vertical="center"/>
    </xf>
    <xf numFmtId="0" fontId="4" fillId="6" borderId="1" xfId="17" applyFont="1" applyFill="1" applyBorder="1" applyAlignment="1" applyProtection="1">
      <alignment horizontal="center" vertical="center" wrapText="1"/>
      <protection locked="0"/>
    </xf>
    <xf numFmtId="0" fontId="4" fillId="6" borderId="2" xfId="17" applyFont="1" applyFill="1" applyBorder="1" applyAlignment="1" applyProtection="1">
      <alignment horizontal="center" vertical="center" wrapText="1"/>
      <protection locked="0"/>
    </xf>
    <xf numFmtId="0" fontId="4" fillId="6" borderId="3" xfId="17" applyFont="1" applyFill="1" applyBorder="1" applyAlignment="1" applyProtection="1">
      <alignment horizontal="center" vertical="center" wrapText="1"/>
      <protection locked="0"/>
    </xf>
    <xf numFmtId="0" fontId="13" fillId="0" borderId="0" xfId="17" applyFont="1" applyAlignment="1">
      <alignment horizontal="center" vertical="center"/>
    </xf>
    <xf numFmtId="0" fontId="4" fillId="6" borderId="4" xfId="17" applyFont="1" applyFill="1" applyBorder="1" applyAlignment="1" applyProtection="1">
      <alignment horizontal="center" vertical="center" wrapText="1"/>
      <protection locked="0"/>
    </xf>
    <xf numFmtId="0" fontId="4" fillId="6" borderId="0" xfId="17" applyFont="1" applyFill="1" applyAlignment="1" applyProtection="1">
      <alignment horizontal="center" vertical="center" wrapText="1"/>
      <protection locked="0"/>
    </xf>
    <xf numFmtId="0" fontId="4" fillId="6" borderId="5" xfId="17" applyFont="1" applyFill="1" applyBorder="1" applyAlignment="1" applyProtection="1">
      <alignment horizontal="center" vertical="center" wrapText="1"/>
      <protection locked="0"/>
    </xf>
    <xf numFmtId="0" fontId="13" fillId="0" borderId="20" xfId="17" applyFont="1" applyBorder="1"/>
    <xf numFmtId="4" fontId="8" fillId="0" borderId="20" xfId="17" applyNumberFormat="1" applyFont="1" applyBorder="1" applyAlignment="1">
      <alignment vertical="center"/>
    </xf>
    <xf numFmtId="0" fontId="8" fillId="0" borderId="18" xfId="17" applyFont="1" applyBorder="1" applyAlignment="1">
      <alignment vertical="center"/>
    </xf>
    <xf numFmtId="49" fontId="5" fillId="0" borderId="17" xfId="17" applyNumberFormat="1" applyFont="1" applyBorder="1" applyAlignment="1">
      <alignment vertical="center"/>
    </xf>
    <xf numFmtId="0" fontId="5" fillId="0" borderId="18" xfId="17" applyFont="1" applyBorder="1" applyAlignment="1">
      <alignment horizontal="left" vertical="center" indent="1"/>
    </xf>
    <xf numFmtId="3" fontId="5" fillId="0" borderId="19" xfId="17" applyNumberFormat="1" applyFont="1" applyBorder="1" applyAlignment="1">
      <alignment vertical="center" wrapText="1"/>
    </xf>
    <xf numFmtId="49" fontId="5" fillId="0" borderId="17" xfId="17" applyNumberFormat="1" applyFont="1" applyBorder="1"/>
    <xf numFmtId="0" fontId="5" fillId="0" borderId="18" xfId="17" applyFont="1" applyBorder="1" applyAlignment="1">
      <alignment horizontal="left" vertical="center" wrapText="1" indent="1"/>
    </xf>
    <xf numFmtId="0" fontId="5" fillId="0" borderId="20" xfId="17" applyFont="1" applyBorder="1"/>
    <xf numFmtId="0" fontId="5" fillId="0" borderId="20" xfId="17" applyFont="1" applyBorder="1" applyAlignment="1">
      <alignment vertical="center"/>
    </xf>
    <xf numFmtId="4" fontId="5" fillId="0" borderId="20" xfId="17" applyNumberFormat="1" applyFont="1" applyBorder="1" applyAlignment="1">
      <alignment vertical="center"/>
    </xf>
    <xf numFmtId="0" fontId="4" fillId="0" borderId="17" xfId="17" applyFont="1" applyBorder="1" applyAlignment="1">
      <alignment vertical="center"/>
    </xf>
    <xf numFmtId="0" fontId="4" fillId="0" borderId="18" xfId="17" applyFont="1" applyBorder="1" applyAlignment="1">
      <alignment vertical="center"/>
    </xf>
    <xf numFmtId="3" fontId="4" fillId="0" borderId="19" xfId="17" applyNumberFormat="1" applyFont="1" applyBorder="1" applyAlignment="1">
      <alignment vertical="center" wrapText="1"/>
    </xf>
    <xf numFmtId="3" fontId="5" fillId="0" borderId="19" xfId="17" applyNumberFormat="1" applyFont="1" applyBorder="1" applyAlignment="1">
      <alignment vertical="center"/>
    </xf>
    <xf numFmtId="0" fontId="10" fillId="0" borderId="20" xfId="17" applyFont="1" applyBorder="1" applyAlignment="1">
      <alignment vertical="center"/>
    </xf>
    <xf numFmtId="4" fontId="10" fillId="0" borderId="20" xfId="17" applyNumberFormat="1" applyFont="1" applyBorder="1" applyAlignment="1">
      <alignment vertical="center"/>
    </xf>
    <xf numFmtId="0" fontId="8" fillId="3" borderId="17" xfId="8" applyFont="1" applyFill="1" applyBorder="1" applyAlignment="1">
      <alignment vertical="center"/>
    </xf>
    <xf numFmtId="0" fontId="8" fillId="6" borderId="17" xfId="8" applyFont="1" applyFill="1" applyBorder="1" applyAlignment="1">
      <alignment vertical="center"/>
    </xf>
    <xf numFmtId="3" fontId="8" fillId="6" borderId="19" xfId="8" applyNumberFormat="1" applyFont="1" applyFill="1" applyBorder="1" applyAlignment="1">
      <alignment horizontal="right" vertical="center" wrapText="1" indent="1"/>
    </xf>
    <xf numFmtId="0" fontId="8" fillId="7" borderId="0" xfId="13" applyFont="1" applyFill="1" applyAlignment="1">
      <alignment vertical="center"/>
    </xf>
    <xf numFmtId="0" fontId="8" fillId="7" borderId="0" xfId="13" applyFont="1" applyFill="1" applyAlignment="1">
      <alignment horizontal="center"/>
    </xf>
    <xf numFmtId="0" fontId="8" fillId="7" borderId="0" xfId="13" applyFont="1" applyFill="1"/>
    <xf numFmtId="0" fontId="11" fillId="7" borderId="0" xfId="13" applyFont="1" applyFill="1"/>
    <xf numFmtId="4" fontId="10" fillId="0" borderId="0" xfId="13" applyNumberFormat="1" applyFont="1"/>
    <xf numFmtId="0" fontId="9" fillId="6" borderId="19" xfId="8" applyFont="1" applyFill="1" applyBorder="1" applyAlignment="1">
      <alignment horizontal="center" vertical="center"/>
    </xf>
    <xf numFmtId="0" fontId="8" fillId="6" borderId="17" xfId="8" applyFont="1" applyFill="1" applyBorder="1" applyAlignment="1">
      <alignment horizontal="center" vertical="center"/>
    </xf>
    <xf numFmtId="0" fontId="4" fillId="6" borderId="19" xfId="13" applyFont="1" applyFill="1" applyBorder="1" applyAlignment="1">
      <alignment horizontal="center" vertical="center"/>
    </xf>
    <xf numFmtId="0" fontId="5" fillId="0" borderId="19" xfId="17" applyFont="1" applyBorder="1" applyAlignment="1">
      <alignment horizontal="left" vertical="center" indent="1"/>
    </xf>
    <xf numFmtId="0" fontId="5" fillId="0" borderId="2" xfId="17" applyFont="1" applyBorder="1" applyAlignment="1">
      <alignment horizontal="left" vertical="center" indent="1"/>
    </xf>
    <xf numFmtId="4" fontId="10" fillId="0" borderId="2" xfId="17" applyNumberFormat="1" applyFont="1" applyBorder="1" applyAlignment="1">
      <alignment horizontal="right" vertical="center" wrapText="1" indent="1"/>
    </xf>
    <xf numFmtId="0" fontId="10" fillId="0" borderId="0" xfId="17" applyFont="1" applyAlignment="1">
      <alignment horizontal="left" vertical="center"/>
    </xf>
    <xf numFmtId="4" fontId="10" fillId="0" borderId="0" xfId="17" applyNumberFormat="1" applyFont="1" applyAlignment="1">
      <alignment horizontal="right" vertical="center" indent="1"/>
    </xf>
    <xf numFmtId="3" fontId="10" fillId="0" borderId="18" xfId="17" applyNumberFormat="1" applyFont="1" applyBorder="1" applyAlignment="1">
      <alignment vertical="center" wrapText="1"/>
    </xf>
  </cellXfs>
  <cellStyles count="18">
    <cellStyle name="Hipervínculo 2" xfId="10" xr:uid="{20A0A6F2-9D59-4C76-8365-D816BB716964}"/>
    <cellStyle name="Hipervínculo 2 2" xfId="11" xr:uid="{56F2E3A1-80FB-4543-85A9-38069CD9DFFF}"/>
    <cellStyle name="Millares 11" xfId="15" xr:uid="{B8D09D06-9E2D-464B-A834-D93B79D4B39A}"/>
    <cellStyle name="Millares 3 14" xfId="14" xr:uid="{6A5E2167-D363-4AA2-B77C-29E758EA525C}"/>
    <cellStyle name="Normal" xfId="0" builtinId="0"/>
    <cellStyle name="Normal 10 2" xfId="3" xr:uid="{B48280D1-0712-45B1-9805-41746F9797C0}"/>
    <cellStyle name="Normal 2 2" xfId="2" xr:uid="{C149CB28-94C4-4DD4-AB6D-191277D87163}"/>
    <cellStyle name="Normal 2 3" xfId="7" xr:uid="{53A89CFF-F7B9-4FC9-A6AE-2DA70EC8C25A}"/>
    <cellStyle name="Normal 2 3 4" xfId="13" xr:uid="{9A742CC5-C659-4E3A-A10D-404DD953B78B}"/>
    <cellStyle name="Normal 2 31" xfId="16" xr:uid="{BF0A2BC7-30AE-4079-A6E6-E9A1526D70A4}"/>
    <cellStyle name="Normal 24" xfId="4" xr:uid="{40C625DB-458D-4CD7-89B6-E637D3884073}"/>
    <cellStyle name="Normal 25" xfId="5" xr:uid="{F8F4A2DB-9C7D-47EA-A9FE-458ACDB10C4F}"/>
    <cellStyle name="Normal 26" xfId="6" xr:uid="{9DCFD43B-195F-4324-9B6A-DCD22EF96C7C}"/>
    <cellStyle name="Normal 3" xfId="1" xr:uid="{5FC488AB-9430-40E6-8BD2-B133357D3B87}"/>
    <cellStyle name="Normal 3 15" xfId="9" xr:uid="{7C1C687E-ED6D-4DFA-B49B-F29026D23CB8}"/>
    <cellStyle name="Normal 3 2 2" xfId="8" xr:uid="{0474C06D-A4BE-43AC-B8AB-56F062001DAF}"/>
    <cellStyle name="Normal 3 2 2 4" xfId="17" xr:uid="{6116528D-BC44-44E5-97FB-C70B2C5B3C59}"/>
    <cellStyle name="Normal 3 3 3" xfId="12" xr:uid="{62E7C501-8295-42CF-BC36-0B23EDD10B4A}"/>
  </cellStyles>
  <dxfs count="0"/>
  <tableStyles count="1" defaultTableStyle="TableStyleMedium2" defaultPivotStyle="PivotStyleLight16">
    <tableStyle name="Invisible" pivot="0" table="0" count="0" xr9:uid="{A7A08F65-D4AA-46AE-BADB-CE381461C63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47</xdr:row>
      <xdr:rowOff>123825</xdr:rowOff>
    </xdr:from>
    <xdr:to>
      <xdr:col>1</xdr:col>
      <xdr:colOff>1741167</xdr:colOff>
      <xdr:row>52</xdr:row>
      <xdr:rowOff>36951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4F7EE77-191C-4C1C-A926-D9EFAA67C1E9}"/>
            </a:ext>
          </a:extLst>
        </xdr:cNvPr>
        <xdr:cNvSpPr txBox="1"/>
      </xdr:nvSpPr>
      <xdr:spPr>
        <a:xfrm>
          <a:off x="876300" y="7067550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1</xdr:col>
      <xdr:colOff>2249167</xdr:colOff>
      <xdr:row>47</xdr:row>
      <xdr:rowOff>123825</xdr:rowOff>
    </xdr:from>
    <xdr:to>
      <xdr:col>1</xdr:col>
      <xdr:colOff>4743825</xdr:colOff>
      <xdr:row>52</xdr:row>
      <xdr:rowOff>36951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3E61D5F-F1EF-478B-8067-FA1A56DBB275}"/>
            </a:ext>
          </a:extLst>
        </xdr:cNvPr>
        <xdr:cNvSpPr txBox="1"/>
      </xdr:nvSpPr>
      <xdr:spPr>
        <a:xfrm>
          <a:off x="3268342" y="7067550"/>
          <a:ext cx="249465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981075</xdr:colOff>
      <xdr:row>216</xdr:row>
      <xdr:rowOff>0</xdr:rowOff>
    </xdr:from>
    <xdr:to>
      <xdr:col>1</xdr:col>
      <xdr:colOff>2865117</xdr:colOff>
      <xdr:row>220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D63DF1F-34A0-4567-A63F-A0EBBD7C57D5}"/>
            </a:ext>
          </a:extLst>
        </xdr:cNvPr>
        <xdr:cNvSpPr txBox="1"/>
      </xdr:nvSpPr>
      <xdr:spPr>
        <a:xfrm>
          <a:off x="1676400" y="33013650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1</xdr:col>
      <xdr:colOff>3373117</xdr:colOff>
      <xdr:row>216</xdr:row>
      <xdr:rowOff>0</xdr:rowOff>
    </xdr:from>
    <xdr:to>
      <xdr:col>2</xdr:col>
      <xdr:colOff>67050</xdr:colOff>
      <xdr:row>220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82DE68D-8559-442B-B5ED-A22B8E22017B}"/>
            </a:ext>
          </a:extLst>
        </xdr:cNvPr>
        <xdr:cNvSpPr txBox="1"/>
      </xdr:nvSpPr>
      <xdr:spPr>
        <a:xfrm>
          <a:off x="4068442" y="33013650"/>
          <a:ext cx="249465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175</xdr:row>
      <xdr:rowOff>47625</xdr:rowOff>
    </xdr:from>
    <xdr:to>
      <xdr:col>1</xdr:col>
      <xdr:colOff>2684142</xdr:colOff>
      <xdr:row>179</xdr:row>
      <xdr:rowOff>103626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E4004CB-0FFA-4496-93B4-4073B57CEC19}"/>
            </a:ext>
          </a:extLst>
        </xdr:cNvPr>
        <xdr:cNvSpPr txBox="1"/>
      </xdr:nvSpPr>
      <xdr:spPr>
        <a:xfrm>
          <a:off x="1495425" y="25307925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1</xdr:col>
      <xdr:colOff>3192142</xdr:colOff>
      <xdr:row>175</xdr:row>
      <xdr:rowOff>47625</xdr:rowOff>
    </xdr:from>
    <xdr:to>
      <xdr:col>2</xdr:col>
      <xdr:colOff>1181475</xdr:colOff>
      <xdr:row>179</xdr:row>
      <xdr:rowOff>103626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2E55E34-8DBC-4037-A71E-4B2BE27C82AC}"/>
            </a:ext>
          </a:extLst>
        </xdr:cNvPr>
        <xdr:cNvSpPr txBox="1"/>
      </xdr:nvSpPr>
      <xdr:spPr>
        <a:xfrm>
          <a:off x="3887467" y="25307925"/>
          <a:ext cx="249465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33</xdr:row>
      <xdr:rowOff>76200</xdr:rowOff>
    </xdr:from>
    <xdr:to>
      <xdr:col>1</xdr:col>
      <xdr:colOff>2636517</xdr:colOff>
      <xdr:row>37</xdr:row>
      <xdr:rowOff>132201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0900087-FAF9-4FD9-97B6-605B5E2D69E0}"/>
            </a:ext>
          </a:extLst>
        </xdr:cNvPr>
        <xdr:cNvSpPr txBox="1"/>
      </xdr:nvSpPr>
      <xdr:spPr>
        <a:xfrm>
          <a:off x="1447800" y="4829175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1</xdr:col>
      <xdr:colOff>3144517</xdr:colOff>
      <xdr:row>33</xdr:row>
      <xdr:rowOff>76200</xdr:rowOff>
    </xdr:from>
    <xdr:to>
      <xdr:col>3</xdr:col>
      <xdr:colOff>676650</xdr:colOff>
      <xdr:row>37</xdr:row>
      <xdr:rowOff>132201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BC78A60-11BC-4A1C-9A96-386020AFC99A}"/>
            </a:ext>
          </a:extLst>
        </xdr:cNvPr>
        <xdr:cNvSpPr txBox="1"/>
      </xdr:nvSpPr>
      <xdr:spPr>
        <a:xfrm>
          <a:off x="3839842" y="4829175"/>
          <a:ext cx="249465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1266825</xdr:colOff>
      <xdr:row>143</xdr:row>
      <xdr:rowOff>0</xdr:rowOff>
    </xdr:from>
    <xdr:to>
      <xdr:col>1</xdr:col>
      <xdr:colOff>3150867</xdr:colOff>
      <xdr:row>147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4750B2D-4392-4D4A-BC74-AA8C394194BE}"/>
            </a:ext>
          </a:extLst>
        </xdr:cNvPr>
        <xdr:cNvSpPr txBox="1"/>
      </xdr:nvSpPr>
      <xdr:spPr>
        <a:xfrm>
          <a:off x="1962150" y="20469225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1</xdr:col>
      <xdr:colOff>3658867</xdr:colOff>
      <xdr:row>143</xdr:row>
      <xdr:rowOff>0</xdr:rowOff>
    </xdr:from>
    <xdr:to>
      <xdr:col>3</xdr:col>
      <xdr:colOff>648075</xdr:colOff>
      <xdr:row>147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D1AFB71-903C-49B0-AD7D-C4512A97E848}"/>
            </a:ext>
          </a:extLst>
        </xdr:cNvPr>
        <xdr:cNvSpPr txBox="1"/>
      </xdr:nvSpPr>
      <xdr:spPr>
        <a:xfrm>
          <a:off x="4354192" y="20469225"/>
          <a:ext cx="249465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1</xdr:col>
      <xdr:colOff>1884042</xdr:colOff>
      <xdr:row>28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7F80DA1-7C62-4976-8702-AA76EA591218}"/>
            </a:ext>
          </a:extLst>
        </xdr:cNvPr>
        <xdr:cNvSpPr txBox="1"/>
      </xdr:nvSpPr>
      <xdr:spPr>
        <a:xfrm>
          <a:off x="238125" y="3667125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1</xdr:col>
      <xdr:colOff>2392042</xdr:colOff>
      <xdr:row>24</xdr:row>
      <xdr:rowOff>0</xdr:rowOff>
    </xdr:from>
    <xdr:to>
      <xdr:col>2</xdr:col>
      <xdr:colOff>476625</xdr:colOff>
      <xdr:row>28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230F2F2-DE4B-4664-A485-9740137A5F8E}"/>
            </a:ext>
          </a:extLst>
        </xdr:cNvPr>
        <xdr:cNvSpPr txBox="1"/>
      </xdr:nvSpPr>
      <xdr:spPr>
        <a:xfrm>
          <a:off x="2630167" y="3667125"/>
          <a:ext cx="249465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43</xdr:row>
      <xdr:rowOff>9525</xdr:rowOff>
    </xdr:from>
    <xdr:to>
      <xdr:col>1</xdr:col>
      <xdr:colOff>1903092</xdr:colOff>
      <xdr:row>47</xdr:row>
      <xdr:rowOff>65526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0A3CC22-6B7F-41EF-8FA1-173CA9294B67}"/>
            </a:ext>
          </a:extLst>
        </xdr:cNvPr>
        <xdr:cNvSpPr txBox="1"/>
      </xdr:nvSpPr>
      <xdr:spPr>
        <a:xfrm>
          <a:off x="276225" y="6429375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1</xdr:col>
      <xdr:colOff>2411092</xdr:colOff>
      <xdr:row>43</xdr:row>
      <xdr:rowOff>9525</xdr:rowOff>
    </xdr:from>
    <xdr:to>
      <xdr:col>2</xdr:col>
      <xdr:colOff>571875</xdr:colOff>
      <xdr:row>47</xdr:row>
      <xdr:rowOff>65526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B3FB4E5-0E9B-47B8-AEA5-A317635E3DA9}"/>
            </a:ext>
          </a:extLst>
        </xdr:cNvPr>
        <xdr:cNvSpPr txBox="1"/>
      </xdr:nvSpPr>
      <xdr:spPr>
        <a:xfrm>
          <a:off x="2668267" y="6429375"/>
          <a:ext cx="249465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571499</xdr:colOff>
      <xdr:row>60</xdr:row>
      <xdr:rowOff>0</xdr:rowOff>
    </xdr:from>
    <xdr:to>
      <xdr:col>1</xdr:col>
      <xdr:colOff>2455541</xdr:colOff>
      <xdr:row>64</xdr:row>
      <xdr:rowOff>34834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AF9BBB8-8E5B-4AE1-990B-E2E5243AFB87}"/>
            </a:ext>
          </a:extLst>
        </xdr:cNvPr>
        <xdr:cNvSpPr txBox="1"/>
      </xdr:nvSpPr>
      <xdr:spPr>
        <a:xfrm>
          <a:off x="1266824" y="8734425"/>
          <a:ext cx="1884042" cy="606334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1</xdr:col>
      <xdr:colOff>2963541</xdr:colOff>
      <xdr:row>60</xdr:row>
      <xdr:rowOff>0</xdr:rowOff>
    </xdr:from>
    <xdr:to>
      <xdr:col>2</xdr:col>
      <xdr:colOff>663949</xdr:colOff>
      <xdr:row>64</xdr:row>
      <xdr:rowOff>34834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8B8EBAF-6177-429A-96ED-AB33D5E6905F}"/>
            </a:ext>
          </a:extLst>
        </xdr:cNvPr>
        <xdr:cNvSpPr txBox="1"/>
      </xdr:nvSpPr>
      <xdr:spPr>
        <a:xfrm>
          <a:off x="3658866" y="8734425"/>
          <a:ext cx="2491483" cy="606334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Informacion%20financiera%20FPGB/F1%20PGB%20CP2026.xlsx" TargetMode="External"/><Relationship Id="rId2" Type="http://schemas.openxmlformats.org/officeDocument/2006/relationships/externalLinkPath" Target="file:///C:\Users\Miguel%20Rosas\Documents\PGB\2026\10.-Estados%20Financieros%20Trimestrales\1.%20Primer%20Informe%20Financiero%20Trimestral%20del%20Ejercicio%202025\1ER%20TRIMESTRE\Informacion%20financiera%20FPGB\F1%20PGB%20CP2026.xlsx" TargetMode="External"/><Relationship Id="rId1" Type="http://schemas.openxmlformats.org/officeDocument/2006/relationships/externalLinkPath" Target="/Users/Miguel%20Rosas/Documents/PGB/2026/10.-Estados%20Financieros%20Trimestrales/1.%20Primer%20Informe%20Financiero%20Trimestral%20del%20Ejercicio%202025/1ER%20TRIMESTRE/Informacion%20financiera%20FPGB/F1%20PGB%20CP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I-C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51B77-D252-4CDE-9F4E-51A6ECB28224}">
  <sheetPr>
    <tabColor rgb="FF0070C0"/>
    <pageSetUpPr fitToPage="1"/>
  </sheetPr>
  <dimension ref="A1:D45"/>
  <sheetViews>
    <sheetView zoomScaleNormal="100" zoomScaleSheetLayoutView="100" workbookViewId="0">
      <pane ySplit="5" topLeftCell="A31" activePane="bottomLeft" state="frozen"/>
      <selection sqref="A1:F45"/>
      <selection pane="bottomLeft" sqref="A1:F45"/>
    </sheetView>
  </sheetViews>
  <sheetFormatPr baseColWidth="10" defaultColWidth="13.5703125" defaultRowHeight="11.25" x14ac:dyDescent="0.2"/>
  <cols>
    <col min="1" max="1" width="15.28515625" style="16" customWidth="1"/>
    <col min="2" max="2" width="77.42578125" style="16" bestFit="1" customWidth="1"/>
    <col min="3" max="3" width="12.140625" style="16" customWidth="1"/>
    <col min="4" max="16384" width="13.5703125" style="16"/>
  </cols>
  <sheetData>
    <row r="1" spans="1:4" ht="14.45" customHeight="1" x14ac:dyDescent="0.2">
      <c r="A1" s="12" t="s">
        <v>0</v>
      </c>
      <c r="B1" s="13"/>
      <c r="C1" s="14" t="s">
        <v>1</v>
      </c>
      <c r="D1" s="15">
        <v>2026</v>
      </c>
    </row>
    <row r="2" spans="1:4" ht="14.45" customHeight="1" x14ac:dyDescent="0.2">
      <c r="A2" s="17" t="s">
        <v>2</v>
      </c>
      <c r="B2" s="18"/>
      <c r="C2" s="19" t="s">
        <v>3</v>
      </c>
      <c r="D2" s="20" t="s">
        <v>4</v>
      </c>
    </row>
    <row r="3" spans="1:4" ht="14.45" customHeight="1" x14ac:dyDescent="0.2">
      <c r="A3" s="17" t="s">
        <v>575</v>
      </c>
      <c r="B3" s="18"/>
      <c r="C3" s="19" t="s">
        <v>5</v>
      </c>
      <c r="D3" s="20">
        <v>1</v>
      </c>
    </row>
    <row r="4" spans="1:4" ht="16.350000000000001" customHeight="1" x14ac:dyDescent="0.2">
      <c r="A4" s="21" t="s">
        <v>6</v>
      </c>
      <c r="B4" s="22"/>
      <c r="C4" s="23"/>
      <c r="D4" s="24"/>
    </row>
    <row r="5" spans="1:4" ht="15" customHeight="1" x14ac:dyDescent="0.2">
      <c r="A5" s="25" t="s">
        <v>7</v>
      </c>
      <c r="B5" s="26" t="s">
        <v>8</v>
      </c>
      <c r="C5" s="27"/>
      <c r="D5" s="27"/>
    </row>
    <row r="6" spans="1:4" x14ac:dyDescent="0.2">
      <c r="A6" s="28"/>
      <c r="B6" s="29"/>
      <c r="C6" s="27"/>
      <c r="D6" s="27"/>
    </row>
    <row r="7" spans="1:4" x14ac:dyDescent="0.2">
      <c r="A7" s="30"/>
      <c r="B7" s="31" t="s">
        <v>9</v>
      </c>
      <c r="C7" s="27"/>
      <c r="D7" s="27"/>
    </row>
    <row r="8" spans="1:4" x14ac:dyDescent="0.2">
      <c r="A8" s="30"/>
      <c r="B8" s="31"/>
      <c r="C8" s="27"/>
      <c r="D8" s="27"/>
    </row>
    <row r="9" spans="1:4" x14ac:dyDescent="0.2">
      <c r="A9" s="30"/>
      <c r="B9" s="32" t="s">
        <v>10</v>
      </c>
      <c r="C9" s="27"/>
      <c r="D9" s="27"/>
    </row>
    <row r="10" spans="1:4" x14ac:dyDescent="0.2">
      <c r="A10" s="33" t="s">
        <v>38</v>
      </c>
      <c r="B10" s="34" t="s">
        <v>66</v>
      </c>
      <c r="C10" s="27"/>
      <c r="D10" s="27"/>
    </row>
    <row r="11" spans="1:4" x14ac:dyDescent="0.2">
      <c r="A11" s="33" t="s">
        <v>40</v>
      </c>
      <c r="B11" s="34" t="s">
        <v>42</v>
      </c>
      <c r="C11" s="27"/>
      <c r="D11" s="27"/>
    </row>
    <row r="12" spans="1:4" x14ac:dyDescent="0.2">
      <c r="A12" s="33" t="s">
        <v>11</v>
      </c>
      <c r="B12" s="34" t="s">
        <v>12</v>
      </c>
      <c r="C12" s="27"/>
      <c r="D12" s="27"/>
    </row>
    <row r="13" spans="1:4" x14ac:dyDescent="0.2">
      <c r="A13" s="33" t="s">
        <v>13</v>
      </c>
      <c r="B13" s="34" t="s">
        <v>14</v>
      </c>
      <c r="C13" s="27"/>
      <c r="D13" s="27"/>
    </row>
    <row r="14" spans="1:4" x14ac:dyDescent="0.2">
      <c r="A14" s="33" t="s">
        <v>15</v>
      </c>
      <c r="B14" s="34" t="s">
        <v>16</v>
      </c>
      <c r="C14" s="27"/>
      <c r="D14" s="27"/>
    </row>
    <row r="15" spans="1:4" x14ac:dyDescent="0.2">
      <c r="A15" s="33" t="s">
        <v>17</v>
      </c>
      <c r="B15" s="34" t="s">
        <v>18</v>
      </c>
      <c r="C15" s="27"/>
      <c r="D15" s="27"/>
    </row>
    <row r="16" spans="1:4" x14ac:dyDescent="0.2">
      <c r="A16" s="33" t="s">
        <v>19</v>
      </c>
      <c r="B16" s="34" t="s">
        <v>20</v>
      </c>
      <c r="C16" s="27"/>
      <c r="D16" s="27"/>
    </row>
    <row r="17" spans="1:4" x14ac:dyDescent="0.2">
      <c r="A17" s="33" t="s">
        <v>21</v>
      </c>
      <c r="B17" s="34" t="s">
        <v>22</v>
      </c>
      <c r="C17" s="27"/>
      <c r="D17" s="27"/>
    </row>
    <row r="18" spans="1:4" x14ac:dyDescent="0.2">
      <c r="A18" s="33" t="s">
        <v>23</v>
      </c>
      <c r="B18" s="34" t="s">
        <v>24</v>
      </c>
      <c r="C18" s="27"/>
      <c r="D18" s="27"/>
    </row>
    <row r="19" spans="1:4" x14ac:dyDescent="0.2">
      <c r="A19" s="33" t="s">
        <v>25</v>
      </c>
      <c r="B19" s="34" t="s">
        <v>26</v>
      </c>
      <c r="C19" s="27"/>
      <c r="D19" s="27"/>
    </row>
    <row r="20" spans="1:4" x14ac:dyDescent="0.2">
      <c r="A20" s="33" t="s">
        <v>27</v>
      </c>
      <c r="B20" s="34" t="s">
        <v>28</v>
      </c>
      <c r="C20" s="27"/>
      <c r="D20" s="27"/>
    </row>
    <row r="21" spans="1:4" x14ac:dyDescent="0.2">
      <c r="A21" s="33" t="s">
        <v>29</v>
      </c>
      <c r="B21" s="34" t="s">
        <v>30</v>
      </c>
      <c r="C21" s="27"/>
      <c r="D21" s="27"/>
    </row>
    <row r="22" spans="1:4" x14ac:dyDescent="0.2">
      <c r="A22" s="33" t="s">
        <v>31</v>
      </c>
      <c r="B22" s="34" t="s">
        <v>32</v>
      </c>
      <c r="C22" s="27"/>
      <c r="D22" s="27"/>
    </row>
    <row r="23" spans="1:4" x14ac:dyDescent="0.2">
      <c r="A23" s="33" t="s">
        <v>33</v>
      </c>
      <c r="B23" s="34" t="s">
        <v>34</v>
      </c>
      <c r="C23" s="27"/>
      <c r="D23" s="27"/>
    </row>
    <row r="24" spans="1:4" x14ac:dyDescent="0.2">
      <c r="A24" s="33" t="s">
        <v>35</v>
      </c>
      <c r="B24" s="34" t="s">
        <v>36</v>
      </c>
      <c r="C24" s="27"/>
      <c r="D24" s="27"/>
    </row>
    <row r="25" spans="1:4" x14ac:dyDescent="0.2">
      <c r="A25" s="33" t="s">
        <v>37</v>
      </c>
      <c r="B25" s="34" t="s">
        <v>576</v>
      </c>
      <c r="C25" s="27"/>
      <c r="D25" s="27"/>
    </row>
    <row r="26" spans="1:4" x14ac:dyDescent="0.2">
      <c r="A26" s="33" t="s">
        <v>577</v>
      </c>
      <c r="B26" s="34" t="s">
        <v>578</v>
      </c>
      <c r="C26" s="27"/>
      <c r="D26" s="27"/>
    </row>
    <row r="27" spans="1:4" x14ac:dyDescent="0.2">
      <c r="A27" s="33" t="s">
        <v>579</v>
      </c>
      <c r="B27" s="34" t="s">
        <v>580</v>
      </c>
      <c r="C27" s="27"/>
      <c r="D27" s="27"/>
    </row>
    <row r="28" spans="1:4" x14ac:dyDescent="0.2">
      <c r="A28" s="33" t="s">
        <v>43</v>
      </c>
      <c r="B28" s="34" t="s">
        <v>44</v>
      </c>
      <c r="C28" s="27"/>
      <c r="D28" s="27"/>
    </row>
    <row r="29" spans="1:4" x14ac:dyDescent="0.2">
      <c r="A29" s="33" t="s">
        <v>45</v>
      </c>
      <c r="B29" s="34" t="s">
        <v>46</v>
      </c>
      <c r="C29" s="27"/>
      <c r="D29" s="27"/>
    </row>
    <row r="30" spans="1:4" x14ac:dyDescent="0.2">
      <c r="A30" s="33" t="s">
        <v>47</v>
      </c>
      <c r="B30" s="34" t="s">
        <v>581</v>
      </c>
      <c r="C30" s="27"/>
      <c r="D30" s="27"/>
    </row>
    <row r="31" spans="1:4" x14ac:dyDescent="0.2">
      <c r="A31" s="33" t="s">
        <v>48</v>
      </c>
      <c r="B31" s="34" t="s">
        <v>582</v>
      </c>
      <c r="C31" s="27"/>
      <c r="D31" s="27"/>
    </row>
    <row r="32" spans="1:4" x14ac:dyDescent="0.2">
      <c r="A32" s="33" t="s">
        <v>49</v>
      </c>
      <c r="B32" s="34" t="s">
        <v>583</v>
      </c>
      <c r="C32" s="27"/>
      <c r="D32" s="27"/>
    </row>
    <row r="33" spans="1:4" x14ac:dyDescent="0.2">
      <c r="A33" s="30"/>
      <c r="B33" s="35"/>
      <c r="C33" s="27"/>
      <c r="D33" s="27"/>
    </row>
    <row r="34" spans="1:4" x14ac:dyDescent="0.2">
      <c r="A34" s="30"/>
      <c r="B34" s="32"/>
      <c r="C34" s="27"/>
      <c r="D34" s="27"/>
    </row>
    <row r="35" spans="1:4" x14ac:dyDescent="0.2">
      <c r="A35" s="33" t="s">
        <v>50</v>
      </c>
      <c r="B35" s="34" t="s">
        <v>51</v>
      </c>
      <c r="C35" s="27"/>
      <c r="D35" s="27"/>
    </row>
    <row r="36" spans="1:4" x14ac:dyDescent="0.2">
      <c r="A36" s="33" t="s">
        <v>52</v>
      </c>
      <c r="B36" s="34" t="s">
        <v>53</v>
      </c>
      <c r="C36" s="27"/>
      <c r="D36" s="27"/>
    </row>
    <row r="37" spans="1:4" x14ac:dyDescent="0.2">
      <c r="A37" s="30"/>
      <c r="B37" s="35"/>
      <c r="C37" s="27"/>
      <c r="D37" s="27"/>
    </row>
    <row r="38" spans="1:4" x14ac:dyDescent="0.2">
      <c r="A38" s="30"/>
      <c r="B38" s="31" t="s">
        <v>54</v>
      </c>
      <c r="C38" s="27"/>
      <c r="D38" s="27"/>
    </row>
    <row r="39" spans="1:4" x14ac:dyDescent="0.2">
      <c r="A39" s="30" t="s">
        <v>55</v>
      </c>
      <c r="B39" s="34" t="s">
        <v>56</v>
      </c>
      <c r="C39" s="27"/>
      <c r="D39" s="27"/>
    </row>
    <row r="40" spans="1:4" x14ac:dyDescent="0.2">
      <c r="A40" s="30"/>
      <c r="B40" s="36" t="s">
        <v>57</v>
      </c>
      <c r="C40" s="27"/>
      <c r="D40" s="27"/>
    </row>
    <row r="41" spans="1:4" x14ac:dyDescent="0.2">
      <c r="A41" s="30"/>
      <c r="B41" s="36" t="s">
        <v>584</v>
      </c>
      <c r="C41" s="27"/>
      <c r="D41" s="27"/>
    </row>
    <row r="42" spans="1:4" x14ac:dyDescent="0.2">
      <c r="A42" s="30"/>
      <c r="B42" s="36" t="s">
        <v>585</v>
      </c>
      <c r="C42" s="27"/>
      <c r="D42" s="27"/>
    </row>
    <row r="43" spans="1:4" ht="12" thickBot="1" x14ac:dyDescent="0.25">
      <c r="A43" s="37"/>
      <c r="B43" s="38"/>
      <c r="C43" s="27"/>
      <c r="D43" s="27"/>
    </row>
    <row r="44" spans="1:4" x14ac:dyDescent="0.2">
      <c r="A44" s="27"/>
      <c r="B44" s="27"/>
      <c r="C44" s="27"/>
      <c r="D44" s="27"/>
    </row>
    <row r="45" spans="1:4" x14ac:dyDescent="0.2">
      <c r="A45" s="27" t="s">
        <v>573</v>
      </c>
      <c r="B45" s="27"/>
      <c r="C45" s="27"/>
      <c r="D45" s="27"/>
    </row>
  </sheetData>
  <sheetProtection formatCells="0" formatColumns="0" formatRows="0" autoFilter="0" pivotTables="0"/>
  <mergeCells count="4">
    <mergeCell ref="A1:B1"/>
    <mergeCell ref="A2:B2"/>
    <mergeCell ref="A3:B3"/>
    <mergeCell ref="A4:B4"/>
  </mergeCells>
  <hyperlinks>
    <hyperlink ref="A28:B28" location="'Notas VHP'!A7" display="VHP-01" xr:uid="{E4C8701E-C9D9-4ABE-9AB4-BE10753FF914}"/>
    <hyperlink ref="A29:B29" location="VHP!A12" display="VHP-02" xr:uid="{F5C0962E-20A0-4C89-B45F-776909814206}"/>
    <hyperlink ref="A30:B30" location="EFE!A6" display="EFE-01" xr:uid="{00A2CD39-D021-43AD-B857-F36A6720D7E9}"/>
    <hyperlink ref="A31:B31" location="EFE!A18" display="EFE-02" xr:uid="{38F0D82E-18C7-48D5-9A6A-81E248F91C52}"/>
    <hyperlink ref="A32:B32" location="EFE!A44" display="EFE-03" xr:uid="{FE88578D-B8D4-47A8-A851-4E0C62C6E1AB}"/>
    <hyperlink ref="A35:B35" location="Conciliacion_Ig!B6" display="Conciliacion_Ig" xr:uid="{55AB2EE1-0992-4660-B6F5-38AE4FCA1B20}"/>
    <hyperlink ref="A36:B36" location="Conciliacion_Eg!B5" display="Conciliacion_Eg" xr:uid="{39E26424-8523-4D62-B317-6A4E7DEF4FD6}"/>
    <hyperlink ref="B39" location="Memoria!A8" display="CONTABLES" xr:uid="{71062F1A-2730-449D-9D25-83B4F40DD08F}"/>
    <hyperlink ref="B40" location="Memoria!A37" display="PRESUPUESTARIAS" xr:uid="{A4D1B46F-D653-4262-929E-B3E071304023}"/>
    <hyperlink ref="A10" location="'Notas ACT'!A7" display="ACT-01" xr:uid="{36B30D49-9D07-4A35-8DBD-DFAD72748776}"/>
    <hyperlink ref="A11" location="'Notas ACT'!A92" display="ACT-02" xr:uid="{6EE695D6-7D18-4CF6-A0BD-3CEDF835034D}"/>
    <hyperlink ref="A12" location="'Notas ESF'!A7" display="ESF-01" xr:uid="{CD558165-69D4-4078-9CC5-8CA799EAB925}"/>
    <hyperlink ref="A13" location="'Notas ESF'!A13" display="ESF-02" xr:uid="{06F56E83-7F38-4053-82B7-E8161F8CDADC}"/>
    <hyperlink ref="A14" location="'Notas ESF'!A18" display="ESF-03" xr:uid="{089091E3-330A-457D-9609-4FBB7B7A8C05}"/>
    <hyperlink ref="A15" location="'Notas ESF'!A30" display="ESF-04" xr:uid="{47C64D16-21A9-4DA3-B42B-8EFD1039A39B}"/>
    <hyperlink ref="A16" location="'Notas ESF'!A39" display="ESF-05" xr:uid="{DB4BCE0C-0A6E-466F-835F-5573B4C3D7F2}"/>
    <hyperlink ref="A17" location="'Notas ESF'!A44" display="ESF-06" xr:uid="{123D6185-6C71-448C-9BDA-F1E8B746EF40}"/>
    <hyperlink ref="A18" location="'Notas ESF'!A48" display="ESF-07" xr:uid="{87DD9C0A-A87E-47BF-AA23-13426B19A86F}"/>
    <hyperlink ref="A19" location="'Notas ESF'!A54" display="ESF-08" xr:uid="{F23C27BD-6CDB-43C3-9BED-11A07A9D82DC}"/>
    <hyperlink ref="A20" location="'Notas ESF'!A74" display="ESF-09" xr:uid="{A254E072-6C4A-4237-8C71-6CB3B9AD5D33}"/>
    <hyperlink ref="A21" location="'Notas ESF'!A90" display="ESF-10" xr:uid="{7BEE6924-79B9-46F4-8ED4-61A73DA95BB2}"/>
    <hyperlink ref="A22" location="'Notas ESF'!A96" display="ESF-11" xr:uid="{BC074110-E426-4176-8181-ECC665A0105F}"/>
    <hyperlink ref="A23" location="'Notas ESF'!A108" display="ESF-12" xr:uid="{1EEA89A4-7268-48CB-B755-DC893FAAB8CF}"/>
    <hyperlink ref="A24" location="'Notas ESF'!A125" display="ESF-13" xr:uid="{C036DFC8-1BFD-4B32-B6EC-E0D780B5583E}"/>
    <hyperlink ref="A25" location="'Notas ESF'!A142" display="ESF-14" xr:uid="{5E767395-E4BB-4FD9-80CD-2F94DD97FCF4}"/>
    <hyperlink ref="B10" location="'Notas ACT'!A7" display="INGRESOS Y OTROS BENEFICIOS" xr:uid="{19EE5A56-4D89-4A88-B6E1-DE5652C01F3A}"/>
    <hyperlink ref="B11" location="'Notas ACT'!A92" display="GASTOS Y OTRAS PERDIDAS" xr:uid="{83D6FFFD-4B40-43EE-9730-71DBC3C3D073}"/>
    <hyperlink ref="B12" location="'Notas ESF'!A7" display="FONDOS CON AFECTACIÓN ESPECÍFICA E INVERSIONES FINANCIERAS" xr:uid="{8D57F289-41B2-4DA4-BC16-2A7F2DDB0CBD}"/>
    <hyperlink ref="B13" location="'Notas ESF'!A13" display="CONTRIBUCIONES POR RECUPERAR" xr:uid="{394D70D7-6225-418B-8D15-379F7625D9BB}"/>
    <hyperlink ref="B14" location="'Notas ESF'!A18" display="CONTRIBUCIONES POR RECUPERAR CORTO PLAZO" xr:uid="{1115ECD6-81FE-408B-932B-BB20A69079C0}"/>
    <hyperlink ref="B15" location="'Notas ESF'!A30" display="BIENES DISPONIBLES PARA SU TRANSFORMACIÓN ESTIMACIONES Y DETERIOROS (INVENTARIOS)" xr:uid="{311C65AF-8A0C-4834-903F-2FBA09DE634C}"/>
    <hyperlink ref="B16" location="'Notas ESF'!A39" display="ALMACENES" xr:uid="{A68A5CA7-9DEF-476E-A8E3-90AA55DE6BEB}"/>
    <hyperlink ref="B17" location="'Notas ESF'!A44" display="FIDEICOMISOS, MANDATOS Y CONTRATOS ANÁLOGOS" xr:uid="{EE51CCA9-0F5D-4707-871B-19A8F6CA36B3}"/>
    <hyperlink ref="B18" location="'Notas ESF'!A48" display="PARTICIPACIONES Y APORTACIONES DE CAPITAL" xr:uid="{78F511D2-0E5A-4281-B830-BF90CD7588FE}"/>
    <hyperlink ref="B19" location="'Notas ESF'!A54" display="BIENES MUEBLES E INMUEBLES" xr:uid="{822CA160-4DE8-4067-8553-69C8013B92D6}"/>
    <hyperlink ref="B20" location="'Notas ESF'!A74" display="INTANGIBLES Y DIFERIDOS" xr:uid="{58738CDB-F3B8-41B6-AB9D-60310E11DBE8}"/>
    <hyperlink ref="B21" location="'Notas ESF'!A90" display="ESTIMACIONES Y DETERIOROS" xr:uid="{8AE30860-362F-4834-8E87-0A8C7EC3C55A}"/>
    <hyperlink ref="B22" location="'Notas ESF'!A96" display="OTROS ACTIVOS" xr:uid="{E41F2A32-1A62-4E57-89AD-D748E259F9F5}"/>
    <hyperlink ref="B23" location="'Notas ESF'!A108" display="CUENTAS Y DOCUMENTOS POR PAGAR" xr:uid="{D5167619-23D1-4EC6-84D2-BF052A2E3512}"/>
    <hyperlink ref="B24" location="'Notas ESF'!A125" display="FONDOS Y BIENES DE TERCEROS" xr:uid="{1A15FFE4-108F-4AEA-9010-88323741EE9D}"/>
    <hyperlink ref="B25" location="'Notas ESF'!A142" display="PASIVOS DIFERIDOS" xr:uid="{61851619-A39A-4E37-B64B-98B680B2A0F0}"/>
    <hyperlink ref="B41" location="Memoria!B39" display="INGRESOS" xr:uid="{974FCA2C-7C98-4E02-86A1-2736B64EBB65}"/>
    <hyperlink ref="B42" location="Memoria!B48" display="EGRESOS" xr:uid="{CA7BF510-B733-430A-855C-D8AD807B0782}"/>
    <hyperlink ref="B28" location="'Notas VHP'!A7" display="PATRIMONIO CONTRIBUIDO" xr:uid="{30C5937C-1DE6-4025-8DBC-FA13E83FCACE}"/>
    <hyperlink ref="A28" location="'Notas VHP'!A7" display="VHP-01" xr:uid="{FAC6FFBB-BBA0-48E3-8BCB-1AB31EE29A74}"/>
    <hyperlink ref="B29" location="'Notas VHP'!A13" display="PATRIMONIO GENERADO" xr:uid="{0EDF621A-9B70-4366-86D1-C9F0D84AD4C4}"/>
    <hyperlink ref="A29" location="'Notas VHP'!A13" display="VHP-02" xr:uid="{936CB700-55F6-48B9-ADEE-FFBC2C1E1FEA}"/>
    <hyperlink ref="B30" location="'Notas EFE'!A7" display="EFECTIVO Y EQUIVALENTES" xr:uid="{7D03057B-4D20-4D99-B560-722082982031}"/>
    <hyperlink ref="A30" location="'Notas EFE'!A7" display="EFE-01" xr:uid="{BF8327D0-EA92-424C-A246-40E3CD7A3D22}"/>
    <hyperlink ref="B31" location="'Notas EFE'!A19" display="ADQ. DE ACT. DE INVERSIÓN EFECTIVAMENTE PAGADAS" xr:uid="{012458B4-063E-4723-B574-CB07CBDFCA39}"/>
    <hyperlink ref="A31" location="'Notas EFE'!A19" display="EFE-02" xr:uid="{861D65A9-6E9E-446F-921E-4E9001CFCEA5}"/>
    <hyperlink ref="B32" location="'Notas EFE'!A46" display="CONCILIACION DE FLUJOS DE EFECTIVO NETOS" xr:uid="{0847455C-8B02-42E3-9B1D-C0DA62D79808}"/>
    <hyperlink ref="A32" location="'Notas EFE'!A46" display="EFE-03" xr:uid="{F6BE7C00-9FF9-4AF6-BDC1-4918D79D451F}"/>
    <hyperlink ref="A26" location="ESF!A153" display="ESF-15" xr:uid="{9A933A6F-CD3F-4B5B-8F75-8E13CD206BBA}"/>
    <hyperlink ref="B26" location="ESF!A153" display="PROVISIONES" xr:uid="{07483783-72F0-430C-9AA5-09B52BA78F1B}"/>
    <hyperlink ref="A27" location="ESF!A165" display="ESF-16" xr:uid="{968164A6-01C5-42EF-BECF-3905177A8A02}"/>
    <hyperlink ref="B27" location="ESF!A165" display="OTROS PASIVOS" xr:uid="{D46D1452-FD32-4874-8D17-6C4A1B7E2328}"/>
    <hyperlink ref="A26:B26" location="'Notas ESF'!A153" display="ESF-15" xr:uid="{E08DC7CC-A557-42BF-9363-9F324E809B24}"/>
    <hyperlink ref="A27:B27" location="'Notas ESF'!A165" display="ESF-16" xr:uid="{EE777CEF-774C-4DCE-9C4D-84F2E374BF02}"/>
    <hyperlink ref="A35" location="Conciliacion_Ig!B6" display="Conciliacion_Ig" xr:uid="{611AEF7F-39F3-4417-8C5F-4A890BDE5E22}"/>
    <hyperlink ref="B35" location="Conciliacion_Ig!B6" display="CONCILIACIÓN ENTRE LOS INGRESOS PRESUPUESTARIOS Y CONTABLES" xr:uid="{6128F15E-8A4D-4DAF-812E-0D0492BC58EB}"/>
    <hyperlink ref="A36" location="Conciliacion_Eg!B5" display="Conciliacion_Eg" xr:uid="{E0B90A19-6842-4AB0-8447-2B97E915E1A7}"/>
    <hyperlink ref="B36" location="Conciliacion_Eg!B5" display="CONCILIACIÓN ENTRE LOS EGRESOS PRESUPUESTARIOS Y LOS GASTOS CONTABLES" xr:uid="{AE38BA8B-85B9-4923-9812-474B6192DCF2}"/>
  </hyperlinks>
  <pageMargins left="0.70866141732283472" right="0.70866141732283472" top="0.74803149606299213" bottom="0.74803149606299213" header="0.31496062992125984" footer="0.31496062992125984"/>
  <pageSetup scale="89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53ED3-04D1-4D9E-9A49-5E01DC96E205}">
  <sheetPr>
    <tabColor rgb="FF0070C0"/>
  </sheetPr>
  <dimension ref="A1:E224"/>
  <sheetViews>
    <sheetView topLeftCell="A215" zoomScaleNormal="100" workbookViewId="0">
      <selection sqref="A1:F45"/>
    </sheetView>
  </sheetViews>
  <sheetFormatPr baseColWidth="10" defaultColWidth="9.5703125" defaultRowHeight="11.25" x14ac:dyDescent="0.2"/>
  <cols>
    <col min="1" max="1" width="10.42578125" style="4" customWidth="1"/>
    <col min="2" max="2" width="87" style="4" customWidth="1"/>
    <col min="3" max="3" width="16.28515625" style="4" customWidth="1"/>
    <col min="4" max="4" width="16.42578125" style="4" customWidth="1"/>
    <col min="5" max="5" width="25.28515625" style="4" bestFit="1" customWidth="1"/>
    <col min="6" max="16384" width="9.5703125" style="4"/>
  </cols>
  <sheetData>
    <row r="1" spans="1:5" s="42" customFormat="1" ht="14.45" customHeight="1" x14ac:dyDescent="0.25">
      <c r="A1" s="39" t="s">
        <v>0</v>
      </c>
      <c r="B1" s="39"/>
      <c r="C1" s="39"/>
      <c r="D1" s="40" t="s">
        <v>1</v>
      </c>
      <c r="E1" s="41">
        <v>2026</v>
      </c>
    </row>
    <row r="2" spans="1:5" s="1" customFormat="1" ht="14.45" customHeight="1" x14ac:dyDescent="0.25">
      <c r="A2" s="39" t="s">
        <v>58</v>
      </c>
      <c r="B2" s="39"/>
      <c r="C2" s="39"/>
      <c r="D2" s="40" t="s">
        <v>3</v>
      </c>
      <c r="E2" s="41" t="s">
        <v>4</v>
      </c>
    </row>
    <row r="3" spans="1:5" s="1" customFormat="1" ht="14.45" customHeight="1" x14ac:dyDescent="0.25">
      <c r="A3" s="39" t="s">
        <v>575</v>
      </c>
      <c r="B3" s="39"/>
      <c r="C3" s="39"/>
      <c r="D3" s="40" t="s">
        <v>5</v>
      </c>
      <c r="E3" s="41">
        <v>1</v>
      </c>
    </row>
    <row r="4" spans="1:5" s="1" customFormat="1" ht="14.45" customHeight="1" x14ac:dyDescent="0.25">
      <c r="A4" s="39" t="s">
        <v>6</v>
      </c>
      <c r="B4" s="39"/>
      <c r="C4" s="39"/>
      <c r="D4" s="40"/>
      <c r="E4" s="41"/>
    </row>
    <row r="5" spans="1:5" x14ac:dyDescent="0.2">
      <c r="A5" s="43" t="s">
        <v>59</v>
      </c>
      <c r="B5" s="44"/>
      <c r="C5" s="44"/>
      <c r="D5" s="44"/>
      <c r="E5" s="44"/>
    </row>
    <row r="6" spans="1:5" x14ac:dyDescent="0.2">
      <c r="A6" s="45"/>
      <c r="B6" s="45"/>
      <c r="C6" s="45"/>
      <c r="D6" s="45"/>
      <c r="E6" s="45"/>
    </row>
    <row r="7" spans="1:5" x14ac:dyDescent="0.2">
      <c r="A7" s="46" t="s">
        <v>60</v>
      </c>
      <c r="B7" s="46"/>
      <c r="C7" s="46"/>
      <c r="D7" s="46"/>
      <c r="E7" s="46"/>
    </row>
    <row r="8" spans="1:5" x14ac:dyDescent="0.2">
      <c r="A8" s="47" t="s">
        <v>61</v>
      </c>
      <c r="B8" s="47" t="s">
        <v>62</v>
      </c>
      <c r="C8" s="47" t="s">
        <v>63</v>
      </c>
      <c r="D8" s="48" t="s">
        <v>64</v>
      </c>
      <c r="E8" s="49" t="s">
        <v>65</v>
      </c>
    </row>
    <row r="9" spans="1:5" x14ac:dyDescent="0.2">
      <c r="A9" s="50">
        <v>4000</v>
      </c>
      <c r="B9" s="51" t="s">
        <v>66</v>
      </c>
      <c r="C9" s="52">
        <f>SUM(C10+C57+C69)</f>
        <v>23722614.770000003</v>
      </c>
      <c r="D9" s="53"/>
      <c r="E9" s="54"/>
    </row>
    <row r="10" spans="1:5" x14ac:dyDescent="0.2">
      <c r="A10" s="50">
        <v>4100</v>
      </c>
      <c r="B10" s="51" t="s">
        <v>39</v>
      </c>
      <c r="C10" s="52">
        <f>SUM(C11+C21+C27+C30+C36+C39+C48)</f>
        <v>1797230.8</v>
      </c>
      <c r="D10" s="53"/>
      <c r="E10" s="54"/>
    </row>
    <row r="11" spans="1:5" x14ac:dyDescent="0.2">
      <c r="A11" s="50">
        <v>4110</v>
      </c>
      <c r="B11" s="51" t="s">
        <v>67</v>
      </c>
      <c r="C11" s="52">
        <f>SUM(C12:C20)</f>
        <v>0</v>
      </c>
      <c r="D11" s="53"/>
      <c r="E11" s="54"/>
    </row>
    <row r="12" spans="1:5" x14ac:dyDescent="0.2">
      <c r="A12" s="55">
        <v>4111</v>
      </c>
      <c r="B12" s="56" t="s">
        <v>68</v>
      </c>
      <c r="C12" s="57">
        <v>0</v>
      </c>
      <c r="D12" s="58"/>
      <c r="E12" s="54"/>
    </row>
    <row r="13" spans="1:5" x14ac:dyDescent="0.2">
      <c r="A13" s="55">
        <v>4112</v>
      </c>
      <c r="B13" s="56" t="s">
        <v>69</v>
      </c>
      <c r="C13" s="57">
        <v>0</v>
      </c>
      <c r="D13" s="58"/>
      <c r="E13" s="54"/>
    </row>
    <row r="14" spans="1:5" x14ac:dyDescent="0.2">
      <c r="A14" s="55">
        <v>4113</v>
      </c>
      <c r="B14" s="56" t="s">
        <v>70</v>
      </c>
      <c r="C14" s="57">
        <v>0</v>
      </c>
      <c r="D14" s="58"/>
      <c r="E14" s="54"/>
    </row>
    <row r="15" spans="1:5" x14ac:dyDescent="0.2">
      <c r="A15" s="55">
        <v>4114</v>
      </c>
      <c r="B15" s="56" t="s">
        <v>71</v>
      </c>
      <c r="C15" s="57">
        <v>0</v>
      </c>
      <c r="D15" s="58"/>
      <c r="E15" s="54"/>
    </row>
    <row r="16" spans="1:5" x14ac:dyDescent="0.2">
      <c r="A16" s="55">
        <v>4115</v>
      </c>
      <c r="B16" s="56" t="s">
        <v>72</v>
      </c>
      <c r="C16" s="57">
        <v>0</v>
      </c>
      <c r="D16" s="58"/>
      <c r="E16" s="54"/>
    </row>
    <row r="17" spans="1:5" x14ac:dyDescent="0.2">
      <c r="A17" s="55">
        <v>4116</v>
      </c>
      <c r="B17" s="56" t="s">
        <v>73</v>
      </c>
      <c r="C17" s="57">
        <v>0</v>
      </c>
      <c r="D17" s="58"/>
      <c r="E17" s="54"/>
    </row>
    <row r="18" spans="1:5" x14ac:dyDescent="0.2">
      <c r="A18" s="55">
        <v>4117</v>
      </c>
      <c r="B18" s="56" t="s">
        <v>74</v>
      </c>
      <c r="C18" s="57">
        <v>0</v>
      </c>
      <c r="D18" s="58"/>
      <c r="E18" s="54"/>
    </row>
    <row r="19" spans="1:5" ht="22.5" x14ac:dyDescent="0.2">
      <c r="A19" s="55">
        <v>4118</v>
      </c>
      <c r="B19" s="59" t="s">
        <v>75</v>
      </c>
      <c r="C19" s="57">
        <v>0</v>
      </c>
      <c r="D19" s="60"/>
      <c r="E19" s="54"/>
    </row>
    <row r="20" spans="1:5" x14ac:dyDescent="0.2">
      <c r="A20" s="55">
        <v>4119</v>
      </c>
      <c r="B20" s="56" t="s">
        <v>76</v>
      </c>
      <c r="C20" s="57">
        <v>0</v>
      </c>
      <c r="D20" s="58"/>
      <c r="E20" s="54"/>
    </row>
    <row r="21" spans="1:5" x14ac:dyDescent="0.2">
      <c r="A21" s="50">
        <v>4120</v>
      </c>
      <c r="B21" s="51" t="s">
        <v>77</v>
      </c>
      <c r="C21" s="52">
        <f>SUM(C22:C26)</f>
        <v>0</v>
      </c>
      <c r="D21" s="53"/>
      <c r="E21" s="54"/>
    </row>
    <row r="22" spans="1:5" x14ac:dyDescent="0.2">
      <c r="A22" s="55">
        <v>4121</v>
      </c>
      <c r="B22" s="56" t="s">
        <v>78</v>
      </c>
      <c r="C22" s="57">
        <v>0</v>
      </c>
      <c r="D22" s="58"/>
      <c r="E22" s="54"/>
    </row>
    <row r="23" spans="1:5" x14ac:dyDescent="0.2">
      <c r="A23" s="55">
        <v>4122</v>
      </c>
      <c r="B23" s="56" t="s">
        <v>79</v>
      </c>
      <c r="C23" s="57">
        <v>0</v>
      </c>
      <c r="D23" s="58"/>
      <c r="E23" s="54"/>
    </row>
    <row r="24" spans="1:5" x14ac:dyDescent="0.2">
      <c r="A24" s="55">
        <v>4123</v>
      </c>
      <c r="B24" s="56" t="s">
        <v>80</v>
      </c>
      <c r="C24" s="57">
        <v>0</v>
      </c>
      <c r="D24" s="58"/>
      <c r="E24" s="54"/>
    </row>
    <row r="25" spans="1:5" x14ac:dyDescent="0.2">
      <c r="A25" s="55">
        <v>4124</v>
      </c>
      <c r="B25" s="56" t="s">
        <v>81</v>
      </c>
      <c r="C25" s="57">
        <v>0</v>
      </c>
      <c r="D25" s="58"/>
      <c r="E25" s="54"/>
    </row>
    <row r="26" spans="1:5" x14ac:dyDescent="0.2">
      <c r="A26" s="55">
        <v>4129</v>
      </c>
      <c r="B26" s="56" t="s">
        <v>82</v>
      </c>
      <c r="C26" s="57">
        <v>0</v>
      </c>
      <c r="D26" s="58"/>
      <c r="E26" s="54"/>
    </row>
    <row r="27" spans="1:5" x14ac:dyDescent="0.2">
      <c r="A27" s="50">
        <v>4130</v>
      </c>
      <c r="B27" s="51" t="s">
        <v>83</v>
      </c>
      <c r="C27" s="52">
        <f>SUM(C28:C29)</f>
        <v>0</v>
      </c>
      <c r="D27" s="53"/>
      <c r="E27" s="54"/>
    </row>
    <row r="28" spans="1:5" x14ac:dyDescent="0.2">
      <c r="A28" s="55">
        <v>4131</v>
      </c>
      <c r="B28" s="56" t="s">
        <v>84</v>
      </c>
      <c r="C28" s="57">
        <v>0</v>
      </c>
      <c r="D28" s="58"/>
      <c r="E28" s="54"/>
    </row>
    <row r="29" spans="1:5" ht="22.5" x14ac:dyDescent="0.2">
      <c r="A29" s="55">
        <v>4132</v>
      </c>
      <c r="B29" s="59" t="s">
        <v>85</v>
      </c>
      <c r="C29" s="57">
        <v>0</v>
      </c>
      <c r="D29" s="60"/>
      <c r="E29" s="54"/>
    </row>
    <row r="30" spans="1:5" x14ac:dyDescent="0.2">
      <c r="A30" s="50">
        <v>4140</v>
      </c>
      <c r="B30" s="51" t="s">
        <v>86</v>
      </c>
      <c r="C30" s="52">
        <f>SUM(C31:C35)</f>
        <v>0</v>
      </c>
      <c r="D30" s="53"/>
      <c r="E30" s="54"/>
    </row>
    <row r="31" spans="1:5" x14ac:dyDescent="0.2">
      <c r="A31" s="55">
        <v>4141</v>
      </c>
      <c r="B31" s="56" t="s">
        <v>87</v>
      </c>
      <c r="C31" s="57">
        <v>0</v>
      </c>
      <c r="D31" s="58"/>
      <c r="E31" s="54"/>
    </row>
    <row r="32" spans="1:5" x14ac:dyDescent="0.2">
      <c r="A32" s="55">
        <v>4143</v>
      </c>
      <c r="B32" s="56" t="s">
        <v>88</v>
      </c>
      <c r="C32" s="57">
        <v>0</v>
      </c>
      <c r="D32" s="58"/>
      <c r="E32" s="54"/>
    </row>
    <row r="33" spans="1:5" x14ac:dyDescent="0.2">
      <c r="A33" s="55">
        <v>4144</v>
      </c>
      <c r="B33" s="56" t="s">
        <v>89</v>
      </c>
      <c r="C33" s="57">
        <v>0</v>
      </c>
      <c r="D33" s="58"/>
      <c r="E33" s="54"/>
    </row>
    <row r="34" spans="1:5" ht="22.5" x14ac:dyDescent="0.2">
      <c r="A34" s="55">
        <v>4145</v>
      </c>
      <c r="B34" s="59" t="s">
        <v>90</v>
      </c>
      <c r="C34" s="57">
        <v>0</v>
      </c>
      <c r="D34" s="60"/>
      <c r="E34" s="54"/>
    </row>
    <row r="35" spans="1:5" x14ac:dyDescent="0.2">
      <c r="A35" s="55">
        <v>4149</v>
      </c>
      <c r="B35" s="56" t="s">
        <v>91</v>
      </c>
      <c r="C35" s="57">
        <v>0</v>
      </c>
      <c r="D35" s="58"/>
      <c r="E35" s="54"/>
    </row>
    <row r="36" spans="1:5" x14ac:dyDescent="0.2">
      <c r="A36" s="50">
        <v>4150</v>
      </c>
      <c r="B36" s="51" t="s">
        <v>92</v>
      </c>
      <c r="C36" s="52">
        <f>SUM(C37:C38)</f>
        <v>1797230.8</v>
      </c>
      <c r="D36" s="53"/>
      <c r="E36" s="54"/>
    </row>
    <row r="37" spans="1:5" x14ac:dyDescent="0.2">
      <c r="A37" s="55">
        <v>4151</v>
      </c>
      <c r="B37" s="56" t="s">
        <v>92</v>
      </c>
      <c r="C37" s="57">
        <v>1797230.8</v>
      </c>
      <c r="D37" s="58"/>
      <c r="E37" s="54"/>
    </row>
    <row r="38" spans="1:5" ht="22.5" x14ac:dyDescent="0.2">
      <c r="A38" s="55">
        <v>4154</v>
      </c>
      <c r="B38" s="59" t="s">
        <v>93</v>
      </c>
      <c r="C38" s="57">
        <v>0</v>
      </c>
      <c r="D38" s="60"/>
      <c r="E38" s="54"/>
    </row>
    <row r="39" spans="1:5" x14ac:dyDescent="0.2">
      <c r="A39" s="50">
        <v>4160</v>
      </c>
      <c r="B39" s="51" t="s">
        <v>94</v>
      </c>
      <c r="C39" s="52">
        <f>SUM(C40:C47)</f>
        <v>0</v>
      </c>
      <c r="D39" s="53"/>
      <c r="E39" s="54"/>
    </row>
    <row r="40" spans="1:5" x14ac:dyDescent="0.2">
      <c r="A40" s="55">
        <v>4161</v>
      </c>
      <c r="B40" s="56" t="s">
        <v>95</v>
      </c>
      <c r="C40" s="57">
        <v>0</v>
      </c>
      <c r="D40" s="58"/>
      <c r="E40" s="54"/>
    </row>
    <row r="41" spans="1:5" x14ac:dyDescent="0.2">
      <c r="A41" s="55">
        <v>4162</v>
      </c>
      <c r="B41" s="56" t="s">
        <v>96</v>
      </c>
      <c r="C41" s="57">
        <v>0</v>
      </c>
      <c r="D41" s="58"/>
      <c r="E41" s="54"/>
    </row>
    <row r="42" spans="1:5" x14ac:dyDescent="0.2">
      <c r="A42" s="55">
        <v>4163</v>
      </c>
      <c r="B42" s="56" t="s">
        <v>97</v>
      </c>
      <c r="C42" s="57">
        <v>0</v>
      </c>
      <c r="D42" s="58"/>
      <c r="E42" s="54"/>
    </row>
    <row r="43" spans="1:5" x14ac:dyDescent="0.2">
      <c r="A43" s="55">
        <v>4164</v>
      </c>
      <c r="B43" s="56" t="s">
        <v>98</v>
      </c>
      <c r="C43" s="57">
        <v>0</v>
      </c>
      <c r="D43" s="58"/>
      <c r="E43" s="54"/>
    </row>
    <row r="44" spans="1:5" x14ac:dyDescent="0.2">
      <c r="A44" s="55">
        <v>4165</v>
      </c>
      <c r="B44" s="56" t="s">
        <v>99</v>
      </c>
      <c r="C44" s="57">
        <v>0</v>
      </c>
      <c r="D44" s="58"/>
      <c r="E44" s="54"/>
    </row>
    <row r="45" spans="1:5" ht="22.5" x14ac:dyDescent="0.2">
      <c r="A45" s="55">
        <v>4166</v>
      </c>
      <c r="B45" s="59" t="s">
        <v>100</v>
      </c>
      <c r="C45" s="57">
        <v>0</v>
      </c>
      <c r="D45" s="60"/>
      <c r="E45" s="54"/>
    </row>
    <row r="46" spans="1:5" x14ac:dyDescent="0.2">
      <c r="A46" s="55">
        <v>4168</v>
      </c>
      <c r="B46" s="56" t="s">
        <v>101</v>
      </c>
      <c r="C46" s="57">
        <v>0</v>
      </c>
      <c r="D46" s="58"/>
      <c r="E46" s="54"/>
    </row>
    <row r="47" spans="1:5" x14ac:dyDescent="0.2">
      <c r="A47" s="55">
        <v>4169</v>
      </c>
      <c r="B47" s="56" t="s">
        <v>102</v>
      </c>
      <c r="C47" s="57">
        <v>0</v>
      </c>
      <c r="D47" s="58"/>
      <c r="E47" s="54"/>
    </row>
    <row r="48" spans="1:5" x14ac:dyDescent="0.2">
      <c r="A48" s="50">
        <v>4170</v>
      </c>
      <c r="B48" s="51" t="s">
        <v>103</v>
      </c>
      <c r="C48" s="52">
        <f>SUM(C49:C56)</f>
        <v>0</v>
      </c>
      <c r="D48" s="53"/>
      <c r="E48" s="54"/>
    </row>
    <row r="49" spans="1:5" x14ac:dyDescent="0.2">
      <c r="A49" s="55">
        <v>4171</v>
      </c>
      <c r="B49" s="56" t="s">
        <v>104</v>
      </c>
      <c r="C49" s="57">
        <v>0</v>
      </c>
      <c r="D49" s="58"/>
      <c r="E49" s="54"/>
    </row>
    <row r="50" spans="1:5" x14ac:dyDescent="0.2">
      <c r="A50" s="55">
        <v>4172</v>
      </c>
      <c r="B50" s="56" t="s">
        <v>105</v>
      </c>
      <c r="C50" s="57">
        <v>0</v>
      </c>
      <c r="D50" s="58"/>
      <c r="E50" s="54"/>
    </row>
    <row r="51" spans="1:5" ht="22.5" x14ac:dyDescent="0.2">
      <c r="A51" s="55">
        <v>4173</v>
      </c>
      <c r="B51" s="59" t="s">
        <v>106</v>
      </c>
      <c r="C51" s="57">
        <v>0</v>
      </c>
      <c r="D51" s="60"/>
      <c r="E51" s="54"/>
    </row>
    <row r="52" spans="1:5" ht="22.5" x14ac:dyDescent="0.2">
      <c r="A52" s="55">
        <v>4174</v>
      </c>
      <c r="B52" s="59" t="s">
        <v>107</v>
      </c>
      <c r="C52" s="57">
        <v>0</v>
      </c>
      <c r="D52" s="60"/>
      <c r="E52" s="54"/>
    </row>
    <row r="53" spans="1:5" ht="22.5" x14ac:dyDescent="0.2">
      <c r="A53" s="55">
        <v>4175</v>
      </c>
      <c r="B53" s="59" t="s">
        <v>108</v>
      </c>
      <c r="C53" s="57">
        <v>0</v>
      </c>
      <c r="D53" s="60"/>
      <c r="E53" s="54"/>
    </row>
    <row r="54" spans="1:5" ht="22.5" x14ac:dyDescent="0.2">
      <c r="A54" s="55">
        <v>4176</v>
      </c>
      <c r="B54" s="59" t="s">
        <v>109</v>
      </c>
      <c r="C54" s="57">
        <v>0</v>
      </c>
      <c r="D54" s="60"/>
      <c r="E54" s="54"/>
    </row>
    <row r="55" spans="1:5" ht="22.5" x14ac:dyDescent="0.2">
      <c r="A55" s="55">
        <v>4177</v>
      </c>
      <c r="B55" s="59" t="s">
        <v>110</v>
      </c>
      <c r="C55" s="57">
        <v>0</v>
      </c>
      <c r="D55" s="60"/>
      <c r="E55" s="54"/>
    </row>
    <row r="56" spans="1:5" ht="22.5" x14ac:dyDescent="0.2">
      <c r="A56" s="55">
        <v>4178</v>
      </c>
      <c r="B56" s="59" t="s">
        <v>111</v>
      </c>
      <c r="C56" s="57">
        <v>0</v>
      </c>
      <c r="D56" s="60"/>
      <c r="E56" s="54"/>
    </row>
    <row r="57" spans="1:5" ht="33.75" x14ac:dyDescent="0.2">
      <c r="A57" s="50">
        <v>4200</v>
      </c>
      <c r="B57" s="61" t="s">
        <v>112</v>
      </c>
      <c r="C57" s="52">
        <f>+C58+C64</f>
        <v>21555830.870000001</v>
      </c>
      <c r="D57" s="62"/>
      <c r="E57" s="54"/>
    </row>
    <row r="58" spans="1:5" ht="22.5" x14ac:dyDescent="0.2">
      <c r="A58" s="50">
        <v>4210</v>
      </c>
      <c r="B58" s="61" t="s">
        <v>113</v>
      </c>
      <c r="C58" s="52">
        <f>SUM(C59:C63)</f>
        <v>21555830.870000001</v>
      </c>
      <c r="D58" s="62"/>
      <c r="E58" s="54"/>
    </row>
    <row r="59" spans="1:5" x14ac:dyDescent="0.2">
      <c r="A59" s="55">
        <v>4211</v>
      </c>
      <c r="B59" s="56" t="s">
        <v>114</v>
      </c>
      <c r="C59" s="57">
        <v>21555830.870000001</v>
      </c>
      <c r="D59" s="58"/>
      <c r="E59" s="54"/>
    </row>
    <row r="60" spans="1:5" x14ac:dyDescent="0.2">
      <c r="A60" s="55">
        <v>4212</v>
      </c>
      <c r="B60" s="56" t="s">
        <v>115</v>
      </c>
      <c r="C60" s="57">
        <v>0</v>
      </c>
      <c r="D60" s="58"/>
      <c r="E60" s="54"/>
    </row>
    <row r="61" spans="1:5" x14ac:dyDescent="0.2">
      <c r="A61" s="55">
        <v>4213</v>
      </c>
      <c r="B61" s="56" t="s">
        <v>116</v>
      </c>
      <c r="C61" s="57">
        <v>0</v>
      </c>
      <c r="D61" s="58"/>
      <c r="E61" s="54"/>
    </row>
    <row r="62" spans="1:5" x14ac:dyDescent="0.2">
      <c r="A62" s="55">
        <v>4214</v>
      </c>
      <c r="B62" s="56" t="s">
        <v>117</v>
      </c>
      <c r="C62" s="57">
        <v>0</v>
      </c>
      <c r="D62" s="58"/>
      <c r="E62" s="54"/>
    </row>
    <row r="63" spans="1:5" x14ac:dyDescent="0.2">
      <c r="A63" s="55">
        <v>4215</v>
      </c>
      <c r="B63" s="56" t="s">
        <v>118</v>
      </c>
      <c r="C63" s="57">
        <v>0</v>
      </c>
      <c r="D63" s="58"/>
      <c r="E63" s="54"/>
    </row>
    <row r="64" spans="1:5" x14ac:dyDescent="0.2">
      <c r="A64" s="50">
        <v>4220</v>
      </c>
      <c r="B64" s="51" t="s">
        <v>119</v>
      </c>
      <c r="C64" s="52">
        <f>SUM(C65:C68)</f>
        <v>0</v>
      </c>
      <c r="D64" s="53"/>
      <c r="E64" s="54"/>
    </row>
    <row r="65" spans="1:5" x14ac:dyDescent="0.2">
      <c r="A65" s="55">
        <v>4221</v>
      </c>
      <c r="B65" s="56" t="s">
        <v>120</v>
      </c>
      <c r="C65" s="57">
        <v>0</v>
      </c>
      <c r="D65" s="58"/>
      <c r="E65" s="54"/>
    </row>
    <row r="66" spans="1:5" x14ac:dyDescent="0.2">
      <c r="A66" s="55">
        <v>4223</v>
      </c>
      <c r="B66" s="56" t="s">
        <v>121</v>
      </c>
      <c r="C66" s="57">
        <v>0</v>
      </c>
      <c r="D66" s="58"/>
      <c r="E66" s="54"/>
    </row>
    <row r="67" spans="1:5" x14ac:dyDescent="0.2">
      <c r="A67" s="55">
        <v>4225</v>
      </c>
      <c r="B67" s="56" t="s">
        <v>122</v>
      </c>
      <c r="C67" s="57">
        <v>0</v>
      </c>
      <c r="D67" s="58"/>
      <c r="E67" s="54"/>
    </row>
    <row r="68" spans="1:5" x14ac:dyDescent="0.2">
      <c r="A68" s="55">
        <v>4227</v>
      </c>
      <c r="B68" s="56" t="s">
        <v>123</v>
      </c>
      <c r="C68" s="57">
        <v>0</v>
      </c>
      <c r="D68" s="58"/>
      <c r="E68" s="54"/>
    </row>
    <row r="69" spans="1:5" x14ac:dyDescent="0.2">
      <c r="A69" s="63">
        <v>4300</v>
      </c>
      <c r="B69" s="51" t="s">
        <v>41</v>
      </c>
      <c r="C69" s="52">
        <f>C70+C73+C79+C81+C83</f>
        <v>369553.1</v>
      </c>
      <c r="D69" s="53"/>
      <c r="E69" s="54"/>
    </row>
    <row r="70" spans="1:5" x14ac:dyDescent="0.2">
      <c r="A70" s="63">
        <v>4310</v>
      </c>
      <c r="B70" s="51" t="s">
        <v>124</v>
      </c>
      <c r="C70" s="52">
        <f>SUM(C71:C72)</f>
        <v>369553.1</v>
      </c>
      <c r="D70" s="53"/>
      <c r="E70" s="54"/>
    </row>
    <row r="71" spans="1:5" x14ac:dyDescent="0.2">
      <c r="A71" s="64">
        <v>4311</v>
      </c>
      <c r="B71" s="56" t="s">
        <v>125</v>
      </c>
      <c r="C71" s="57">
        <v>369553.1</v>
      </c>
      <c r="D71" s="58"/>
      <c r="E71" s="54"/>
    </row>
    <row r="72" spans="1:5" x14ac:dyDescent="0.2">
      <c r="A72" s="64">
        <v>4319</v>
      </c>
      <c r="B72" s="56" t="s">
        <v>126</v>
      </c>
      <c r="C72" s="57">
        <v>0</v>
      </c>
      <c r="D72" s="58"/>
      <c r="E72" s="54"/>
    </row>
    <row r="73" spans="1:5" x14ac:dyDescent="0.2">
      <c r="A73" s="63">
        <v>4320</v>
      </c>
      <c r="B73" s="51" t="s">
        <v>127</v>
      </c>
      <c r="C73" s="52">
        <f>SUM(C74:C78)</f>
        <v>0</v>
      </c>
      <c r="D73" s="53"/>
      <c r="E73" s="54"/>
    </row>
    <row r="74" spans="1:5" x14ac:dyDescent="0.2">
      <c r="A74" s="64">
        <v>4321</v>
      </c>
      <c r="B74" s="56" t="s">
        <v>128</v>
      </c>
      <c r="C74" s="57">
        <v>0</v>
      </c>
      <c r="D74" s="58"/>
      <c r="E74" s="54"/>
    </row>
    <row r="75" spans="1:5" x14ac:dyDescent="0.2">
      <c r="A75" s="64">
        <v>4322</v>
      </c>
      <c r="B75" s="56" t="s">
        <v>129</v>
      </c>
      <c r="C75" s="57">
        <v>0</v>
      </c>
      <c r="D75" s="58"/>
      <c r="E75" s="54"/>
    </row>
    <row r="76" spans="1:5" x14ac:dyDescent="0.2">
      <c r="A76" s="64">
        <v>4323</v>
      </c>
      <c r="B76" s="56" t="s">
        <v>130</v>
      </c>
      <c r="C76" s="57">
        <v>0</v>
      </c>
      <c r="D76" s="58"/>
      <c r="E76" s="54"/>
    </row>
    <row r="77" spans="1:5" x14ac:dyDescent="0.2">
      <c r="A77" s="64">
        <v>4324</v>
      </c>
      <c r="B77" s="56" t="s">
        <v>131</v>
      </c>
      <c r="C77" s="57">
        <v>0</v>
      </c>
      <c r="D77" s="58"/>
      <c r="E77" s="54"/>
    </row>
    <row r="78" spans="1:5" x14ac:dyDescent="0.2">
      <c r="A78" s="64">
        <v>4325</v>
      </c>
      <c r="B78" s="56" t="s">
        <v>132</v>
      </c>
      <c r="C78" s="57">
        <v>0</v>
      </c>
      <c r="D78" s="58"/>
      <c r="E78" s="54"/>
    </row>
    <row r="79" spans="1:5" x14ac:dyDescent="0.2">
      <c r="A79" s="63">
        <v>4330</v>
      </c>
      <c r="B79" s="51" t="s">
        <v>133</v>
      </c>
      <c r="C79" s="52">
        <f>SUM(C80)</f>
        <v>0</v>
      </c>
      <c r="D79" s="53"/>
      <c r="E79" s="54"/>
    </row>
    <row r="80" spans="1:5" x14ac:dyDescent="0.2">
      <c r="A80" s="64">
        <v>4331</v>
      </c>
      <c r="B80" s="56" t="s">
        <v>133</v>
      </c>
      <c r="C80" s="57">
        <v>0</v>
      </c>
      <c r="D80" s="58"/>
      <c r="E80" s="54"/>
    </row>
    <row r="81" spans="1:5" x14ac:dyDescent="0.2">
      <c r="A81" s="63">
        <v>4340</v>
      </c>
      <c r="B81" s="51" t="s">
        <v>134</v>
      </c>
      <c r="C81" s="52">
        <f>SUM(C82)</f>
        <v>0</v>
      </c>
      <c r="D81" s="53"/>
      <c r="E81" s="54"/>
    </row>
    <row r="82" spans="1:5" x14ac:dyDescent="0.2">
      <c r="A82" s="64">
        <v>4341</v>
      </c>
      <c r="B82" s="56" t="s">
        <v>134</v>
      </c>
      <c r="C82" s="57">
        <v>0</v>
      </c>
      <c r="D82" s="58"/>
      <c r="E82" s="54"/>
    </row>
    <row r="83" spans="1:5" x14ac:dyDescent="0.2">
      <c r="A83" s="63">
        <v>4390</v>
      </c>
      <c r="B83" s="51" t="s">
        <v>135</v>
      </c>
      <c r="C83" s="52">
        <f>SUM(C84:C90)</f>
        <v>0</v>
      </c>
      <c r="D83" s="53"/>
      <c r="E83" s="54"/>
    </row>
    <row r="84" spans="1:5" x14ac:dyDescent="0.2">
      <c r="A84" s="64">
        <v>4392</v>
      </c>
      <c r="B84" s="56" t="s">
        <v>136</v>
      </c>
      <c r="C84" s="57">
        <v>0</v>
      </c>
      <c r="D84" s="58"/>
      <c r="E84" s="54"/>
    </row>
    <row r="85" spans="1:5" x14ac:dyDescent="0.2">
      <c r="A85" s="64">
        <v>4393</v>
      </c>
      <c r="B85" s="56" t="s">
        <v>137</v>
      </c>
      <c r="C85" s="57">
        <v>0</v>
      </c>
      <c r="D85" s="58"/>
      <c r="E85" s="54"/>
    </row>
    <row r="86" spans="1:5" x14ac:dyDescent="0.2">
      <c r="A86" s="64">
        <v>4394</v>
      </c>
      <c r="B86" s="56" t="s">
        <v>138</v>
      </c>
      <c r="C86" s="57">
        <v>0</v>
      </c>
      <c r="D86" s="58"/>
      <c r="E86" s="54"/>
    </row>
    <row r="87" spans="1:5" x14ac:dyDescent="0.2">
      <c r="A87" s="64">
        <v>4395</v>
      </c>
      <c r="B87" s="56" t="s">
        <v>139</v>
      </c>
      <c r="C87" s="57">
        <v>0</v>
      </c>
      <c r="D87" s="58"/>
      <c r="E87" s="54"/>
    </row>
    <row r="88" spans="1:5" x14ac:dyDescent="0.2">
      <c r="A88" s="64">
        <v>4396</v>
      </c>
      <c r="B88" s="56" t="s">
        <v>140</v>
      </c>
      <c r="C88" s="57">
        <v>0</v>
      </c>
      <c r="D88" s="58"/>
      <c r="E88" s="54"/>
    </row>
    <row r="89" spans="1:5" x14ac:dyDescent="0.2">
      <c r="A89" s="64">
        <v>4397</v>
      </c>
      <c r="B89" s="56" t="s">
        <v>141</v>
      </c>
      <c r="C89" s="57">
        <v>0</v>
      </c>
      <c r="D89" s="58"/>
      <c r="E89" s="54"/>
    </row>
    <row r="90" spans="1:5" x14ac:dyDescent="0.2">
      <c r="A90" s="64">
        <v>4399</v>
      </c>
      <c r="B90" s="56" t="s">
        <v>135</v>
      </c>
      <c r="C90" s="57">
        <v>0</v>
      </c>
      <c r="D90" s="58"/>
      <c r="E90" s="54"/>
    </row>
    <row r="91" spans="1:5" x14ac:dyDescent="0.2">
      <c r="A91" s="54"/>
      <c r="B91" s="54"/>
      <c r="C91" s="65"/>
      <c r="D91" s="54"/>
      <c r="E91" s="54"/>
    </row>
    <row r="92" spans="1:5" x14ac:dyDescent="0.2">
      <c r="A92" s="46" t="s">
        <v>142</v>
      </c>
      <c r="B92" s="46"/>
      <c r="C92" s="46"/>
      <c r="D92" s="46"/>
      <c r="E92" s="46"/>
    </row>
    <row r="93" spans="1:5" x14ac:dyDescent="0.2">
      <c r="A93" s="47" t="s">
        <v>61</v>
      </c>
      <c r="B93" s="47" t="s">
        <v>62</v>
      </c>
      <c r="C93" s="47" t="s">
        <v>63</v>
      </c>
      <c r="D93" s="47" t="s">
        <v>64</v>
      </c>
      <c r="E93" s="47" t="s">
        <v>65</v>
      </c>
    </row>
    <row r="94" spans="1:5" x14ac:dyDescent="0.2">
      <c r="A94" s="63">
        <v>5000</v>
      </c>
      <c r="B94" s="51" t="s">
        <v>42</v>
      </c>
      <c r="C94" s="52">
        <f>C95+C123+C156+C166+C181+C210</f>
        <v>6059221.8499999996</v>
      </c>
      <c r="D94" s="53"/>
      <c r="E94" s="56"/>
    </row>
    <row r="95" spans="1:5" x14ac:dyDescent="0.2">
      <c r="A95" s="63">
        <v>5100</v>
      </c>
      <c r="B95" s="51" t="s">
        <v>143</v>
      </c>
      <c r="C95" s="52">
        <f>C96+C103+C113</f>
        <v>6059221.8499999996</v>
      </c>
      <c r="D95" s="53"/>
      <c r="E95" s="56"/>
    </row>
    <row r="96" spans="1:5" x14ac:dyDescent="0.2">
      <c r="A96" s="63">
        <v>5110</v>
      </c>
      <c r="B96" s="51" t="s">
        <v>144</v>
      </c>
      <c r="C96" s="52">
        <f>SUM(C97:C102)</f>
        <v>3089582.31</v>
      </c>
      <c r="D96" s="53"/>
      <c r="E96" s="56"/>
    </row>
    <row r="97" spans="1:5" x14ac:dyDescent="0.2">
      <c r="A97" s="64">
        <v>5111</v>
      </c>
      <c r="B97" s="56" t="s">
        <v>145</v>
      </c>
      <c r="C97" s="57">
        <v>0</v>
      </c>
      <c r="D97" s="58"/>
      <c r="E97" s="56"/>
    </row>
    <row r="98" spans="1:5" x14ac:dyDescent="0.2">
      <c r="A98" s="64">
        <v>5112</v>
      </c>
      <c r="B98" s="56" t="s">
        <v>146</v>
      </c>
      <c r="C98" s="57">
        <v>2811049.17</v>
      </c>
      <c r="D98" s="58"/>
      <c r="E98" s="56"/>
    </row>
    <row r="99" spans="1:5" x14ac:dyDescent="0.2">
      <c r="A99" s="64">
        <v>5113</v>
      </c>
      <c r="B99" s="56" t="s">
        <v>147</v>
      </c>
      <c r="C99" s="57"/>
      <c r="D99" s="58"/>
      <c r="E99" s="56"/>
    </row>
    <row r="100" spans="1:5" x14ac:dyDescent="0.2">
      <c r="A100" s="64">
        <v>5114</v>
      </c>
      <c r="B100" s="56" t="s">
        <v>148</v>
      </c>
      <c r="C100" s="57">
        <v>0</v>
      </c>
      <c r="D100" s="58"/>
      <c r="E100" s="56"/>
    </row>
    <row r="101" spans="1:5" x14ac:dyDescent="0.2">
      <c r="A101" s="64">
        <v>5115</v>
      </c>
      <c r="B101" s="56" t="s">
        <v>149</v>
      </c>
      <c r="C101" s="57">
        <v>278533.14</v>
      </c>
      <c r="D101" s="58"/>
      <c r="E101" s="56"/>
    </row>
    <row r="102" spans="1:5" x14ac:dyDescent="0.2">
      <c r="A102" s="64">
        <v>5116</v>
      </c>
      <c r="B102" s="56" t="s">
        <v>150</v>
      </c>
      <c r="C102" s="57">
        <v>0</v>
      </c>
      <c r="D102" s="58"/>
      <c r="E102" s="56"/>
    </row>
    <row r="103" spans="1:5" x14ac:dyDescent="0.2">
      <c r="A103" s="63">
        <v>5120</v>
      </c>
      <c r="B103" s="51" t="s">
        <v>151</v>
      </c>
      <c r="C103" s="52">
        <f>SUM(C104:C112)</f>
        <v>74217.850000000006</v>
      </c>
      <c r="D103" s="53"/>
      <c r="E103" s="56"/>
    </row>
    <row r="104" spans="1:5" x14ac:dyDescent="0.2">
      <c r="A104" s="64">
        <v>5121</v>
      </c>
      <c r="B104" s="56" t="s">
        <v>152</v>
      </c>
      <c r="C104" s="57">
        <v>11378.36</v>
      </c>
      <c r="D104" s="58"/>
      <c r="E104" s="56"/>
    </row>
    <row r="105" spans="1:5" x14ac:dyDescent="0.2">
      <c r="A105" s="64">
        <v>5122</v>
      </c>
      <c r="B105" s="56" t="s">
        <v>153</v>
      </c>
      <c r="C105" s="57">
        <v>0</v>
      </c>
      <c r="D105" s="58"/>
      <c r="E105" s="56"/>
    </row>
    <row r="106" spans="1:5" x14ac:dyDescent="0.2">
      <c r="A106" s="64">
        <v>5123</v>
      </c>
      <c r="B106" s="56" t="s">
        <v>154</v>
      </c>
      <c r="C106" s="57">
        <v>7760.2</v>
      </c>
      <c r="D106" s="58"/>
      <c r="E106" s="56"/>
    </row>
    <row r="107" spans="1:5" x14ac:dyDescent="0.2">
      <c r="A107" s="64">
        <v>5124</v>
      </c>
      <c r="B107" s="56" t="s">
        <v>155</v>
      </c>
      <c r="C107" s="57">
        <v>13612.79</v>
      </c>
      <c r="D107" s="58"/>
      <c r="E107" s="56"/>
    </row>
    <row r="108" spans="1:5" x14ac:dyDescent="0.2">
      <c r="A108" s="64">
        <v>5125</v>
      </c>
      <c r="B108" s="56" t="s">
        <v>156</v>
      </c>
      <c r="C108" s="57">
        <v>0</v>
      </c>
      <c r="D108" s="58"/>
      <c r="E108" s="56"/>
    </row>
    <row r="109" spans="1:5" x14ac:dyDescent="0.2">
      <c r="A109" s="64">
        <v>5126</v>
      </c>
      <c r="B109" s="56" t="s">
        <v>157</v>
      </c>
      <c r="C109" s="57">
        <v>40822.699999999997</v>
      </c>
      <c r="D109" s="58"/>
      <c r="E109" s="56"/>
    </row>
    <row r="110" spans="1:5" x14ac:dyDescent="0.2">
      <c r="A110" s="64">
        <v>5127</v>
      </c>
      <c r="B110" s="56" t="s">
        <v>158</v>
      </c>
      <c r="C110" s="57">
        <v>0</v>
      </c>
      <c r="D110" s="58"/>
      <c r="E110" s="56"/>
    </row>
    <row r="111" spans="1:5" x14ac:dyDescent="0.2">
      <c r="A111" s="64">
        <v>5128</v>
      </c>
      <c r="B111" s="56" t="s">
        <v>159</v>
      </c>
      <c r="C111" s="57">
        <v>0</v>
      </c>
      <c r="D111" s="58"/>
      <c r="E111" s="56"/>
    </row>
    <row r="112" spans="1:5" x14ac:dyDescent="0.2">
      <c r="A112" s="64">
        <v>5129</v>
      </c>
      <c r="B112" s="56" t="s">
        <v>160</v>
      </c>
      <c r="C112" s="57">
        <v>643.79999999999995</v>
      </c>
      <c r="D112" s="58"/>
      <c r="E112" s="56"/>
    </row>
    <row r="113" spans="1:5" x14ac:dyDescent="0.2">
      <c r="A113" s="63">
        <v>5130</v>
      </c>
      <c r="B113" s="51" t="s">
        <v>161</v>
      </c>
      <c r="C113" s="52">
        <f>SUM(C114:C122)</f>
        <v>2895421.69</v>
      </c>
      <c r="D113" s="53"/>
      <c r="E113" s="56"/>
    </row>
    <row r="114" spans="1:5" x14ac:dyDescent="0.2">
      <c r="A114" s="64">
        <v>5131</v>
      </c>
      <c r="B114" s="56" t="s">
        <v>162</v>
      </c>
      <c r="C114" s="57">
        <v>465154.73</v>
      </c>
      <c r="D114" s="58"/>
      <c r="E114" s="56"/>
    </row>
    <row r="115" spans="1:5" x14ac:dyDescent="0.2">
      <c r="A115" s="64">
        <v>5132</v>
      </c>
      <c r="B115" s="56" t="s">
        <v>163</v>
      </c>
      <c r="C115" s="57">
        <v>0</v>
      </c>
      <c r="D115" s="58"/>
      <c r="E115" s="56"/>
    </row>
    <row r="116" spans="1:5" x14ac:dyDescent="0.2">
      <c r="A116" s="64">
        <v>5133</v>
      </c>
      <c r="B116" s="56" t="s">
        <v>164</v>
      </c>
      <c r="C116" s="57">
        <v>1339385.69</v>
      </c>
      <c r="D116" s="58"/>
      <c r="E116" s="56"/>
    </row>
    <row r="117" spans="1:5" x14ac:dyDescent="0.2">
      <c r="A117" s="64">
        <v>5134</v>
      </c>
      <c r="B117" s="56" t="s">
        <v>165</v>
      </c>
      <c r="C117" s="57">
        <v>44157.760000000002</v>
      </c>
      <c r="D117" s="58"/>
      <c r="E117" s="56"/>
    </row>
    <row r="118" spans="1:5" x14ac:dyDescent="0.2">
      <c r="A118" s="64">
        <v>5135</v>
      </c>
      <c r="B118" s="56" t="s">
        <v>166</v>
      </c>
      <c r="C118" s="57">
        <v>944513.03</v>
      </c>
      <c r="D118" s="58"/>
      <c r="E118" s="56"/>
    </row>
    <row r="119" spans="1:5" x14ac:dyDescent="0.2">
      <c r="A119" s="64">
        <v>5136</v>
      </c>
      <c r="B119" s="56" t="s">
        <v>167</v>
      </c>
      <c r="C119" s="57">
        <v>0</v>
      </c>
      <c r="D119" s="58"/>
      <c r="E119" s="56"/>
    </row>
    <row r="120" spans="1:5" x14ac:dyDescent="0.2">
      <c r="A120" s="64">
        <v>5137</v>
      </c>
      <c r="B120" s="56" t="s">
        <v>168</v>
      </c>
      <c r="C120" s="57">
        <v>0</v>
      </c>
      <c r="D120" s="58"/>
      <c r="E120" s="56"/>
    </row>
    <row r="121" spans="1:5" x14ac:dyDescent="0.2">
      <c r="A121" s="64">
        <v>5138</v>
      </c>
      <c r="B121" s="56" t="s">
        <v>169</v>
      </c>
      <c r="C121" s="57">
        <v>9523</v>
      </c>
      <c r="D121" s="58"/>
      <c r="E121" s="56"/>
    </row>
    <row r="122" spans="1:5" x14ac:dyDescent="0.2">
      <c r="A122" s="64">
        <v>5139</v>
      </c>
      <c r="B122" s="56" t="s">
        <v>170</v>
      </c>
      <c r="C122" s="57">
        <v>92687.48</v>
      </c>
      <c r="D122" s="58"/>
      <c r="E122" s="56"/>
    </row>
    <row r="123" spans="1:5" x14ac:dyDescent="0.2">
      <c r="A123" s="63">
        <v>5200</v>
      </c>
      <c r="B123" s="51" t="s">
        <v>171</v>
      </c>
      <c r="C123" s="52">
        <f>C124+C127+C130+C133+C138+C142+C145+C147+C153</f>
        <v>0</v>
      </c>
      <c r="D123" s="53"/>
      <c r="E123" s="56"/>
    </row>
    <row r="124" spans="1:5" x14ac:dyDescent="0.2">
      <c r="A124" s="63">
        <v>5210</v>
      </c>
      <c r="B124" s="51" t="s">
        <v>172</v>
      </c>
      <c r="C124" s="52">
        <f>SUM(C125:C126)</f>
        <v>0</v>
      </c>
      <c r="D124" s="53"/>
      <c r="E124" s="56"/>
    </row>
    <row r="125" spans="1:5" x14ac:dyDescent="0.2">
      <c r="A125" s="64">
        <v>5211</v>
      </c>
      <c r="B125" s="56" t="s">
        <v>173</v>
      </c>
      <c r="C125" s="57">
        <v>0</v>
      </c>
      <c r="D125" s="58"/>
      <c r="E125" s="56"/>
    </row>
    <row r="126" spans="1:5" x14ac:dyDescent="0.2">
      <c r="A126" s="64">
        <v>5212</v>
      </c>
      <c r="B126" s="56" t="s">
        <v>174</v>
      </c>
      <c r="C126" s="57">
        <v>0</v>
      </c>
      <c r="D126" s="58"/>
      <c r="E126" s="56"/>
    </row>
    <row r="127" spans="1:5" x14ac:dyDescent="0.2">
      <c r="A127" s="63">
        <v>5220</v>
      </c>
      <c r="B127" s="51" t="s">
        <v>175</v>
      </c>
      <c r="C127" s="52">
        <f>SUM(C128:C129)</f>
        <v>0</v>
      </c>
      <c r="D127" s="53"/>
      <c r="E127" s="56"/>
    </row>
    <row r="128" spans="1:5" x14ac:dyDescent="0.2">
      <c r="A128" s="64">
        <v>5221</v>
      </c>
      <c r="B128" s="56" t="s">
        <v>176</v>
      </c>
      <c r="C128" s="57">
        <v>0</v>
      </c>
      <c r="D128" s="58"/>
      <c r="E128" s="56"/>
    </row>
    <row r="129" spans="1:5" x14ac:dyDescent="0.2">
      <c r="A129" s="64">
        <v>5222</v>
      </c>
      <c r="B129" s="56" t="s">
        <v>177</v>
      </c>
      <c r="C129" s="57">
        <v>0</v>
      </c>
      <c r="D129" s="58"/>
      <c r="E129" s="56"/>
    </row>
    <row r="130" spans="1:5" x14ac:dyDescent="0.2">
      <c r="A130" s="63">
        <v>5230</v>
      </c>
      <c r="B130" s="51" t="s">
        <v>121</v>
      </c>
      <c r="C130" s="52">
        <f>SUM(C131:C132)</f>
        <v>0</v>
      </c>
      <c r="D130" s="53"/>
      <c r="E130" s="56"/>
    </row>
    <row r="131" spans="1:5" x14ac:dyDescent="0.2">
      <c r="A131" s="64">
        <v>5231</v>
      </c>
      <c r="B131" s="56" t="s">
        <v>178</v>
      </c>
      <c r="C131" s="57">
        <v>0</v>
      </c>
      <c r="D131" s="58"/>
      <c r="E131" s="56"/>
    </row>
    <row r="132" spans="1:5" x14ac:dyDescent="0.2">
      <c r="A132" s="64">
        <v>5232</v>
      </c>
      <c r="B132" s="56" t="s">
        <v>179</v>
      </c>
      <c r="C132" s="57">
        <v>0</v>
      </c>
      <c r="D132" s="58"/>
      <c r="E132" s="56"/>
    </row>
    <row r="133" spans="1:5" x14ac:dyDescent="0.2">
      <c r="A133" s="63">
        <v>5240</v>
      </c>
      <c r="B133" s="51" t="s">
        <v>180</v>
      </c>
      <c r="C133" s="52">
        <f>SUM(C134:C137)</f>
        <v>0</v>
      </c>
      <c r="D133" s="53"/>
      <c r="E133" s="56"/>
    </row>
    <row r="134" spans="1:5" x14ac:dyDescent="0.2">
      <c r="A134" s="64">
        <v>5241</v>
      </c>
      <c r="B134" s="56" t="s">
        <v>181</v>
      </c>
      <c r="C134" s="57">
        <v>0</v>
      </c>
      <c r="D134" s="58"/>
      <c r="E134" s="56"/>
    </row>
    <row r="135" spans="1:5" x14ac:dyDescent="0.2">
      <c r="A135" s="64">
        <v>5242</v>
      </c>
      <c r="B135" s="56" t="s">
        <v>182</v>
      </c>
      <c r="C135" s="57">
        <v>0</v>
      </c>
      <c r="D135" s="58"/>
      <c r="E135" s="56"/>
    </row>
    <row r="136" spans="1:5" x14ac:dyDescent="0.2">
      <c r="A136" s="64">
        <v>5243</v>
      </c>
      <c r="B136" s="56" t="s">
        <v>183</v>
      </c>
      <c r="C136" s="57">
        <v>0</v>
      </c>
      <c r="D136" s="58"/>
      <c r="E136" s="56"/>
    </row>
    <row r="137" spans="1:5" x14ac:dyDescent="0.2">
      <c r="A137" s="64">
        <v>5244</v>
      </c>
      <c r="B137" s="56" t="s">
        <v>184</v>
      </c>
      <c r="C137" s="57">
        <v>0</v>
      </c>
      <c r="D137" s="58"/>
      <c r="E137" s="56"/>
    </row>
    <row r="138" spans="1:5" x14ac:dyDescent="0.2">
      <c r="A138" s="63">
        <v>5250</v>
      </c>
      <c r="B138" s="51" t="s">
        <v>122</v>
      </c>
      <c r="C138" s="52">
        <f>SUM(C139:C141)</f>
        <v>0</v>
      </c>
      <c r="D138" s="53"/>
      <c r="E138" s="56"/>
    </row>
    <row r="139" spans="1:5" x14ac:dyDescent="0.2">
      <c r="A139" s="64">
        <v>5251</v>
      </c>
      <c r="B139" s="56" t="s">
        <v>185</v>
      </c>
      <c r="C139" s="57">
        <v>0</v>
      </c>
      <c r="D139" s="58"/>
      <c r="E139" s="56"/>
    </row>
    <row r="140" spans="1:5" x14ac:dyDescent="0.2">
      <c r="A140" s="64">
        <v>5252</v>
      </c>
      <c r="B140" s="56" t="s">
        <v>186</v>
      </c>
      <c r="C140" s="57">
        <v>0</v>
      </c>
      <c r="D140" s="58"/>
      <c r="E140" s="56"/>
    </row>
    <row r="141" spans="1:5" x14ac:dyDescent="0.2">
      <c r="A141" s="64">
        <v>5259</v>
      </c>
      <c r="B141" s="56" t="s">
        <v>187</v>
      </c>
      <c r="C141" s="57">
        <v>0</v>
      </c>
      <c r="D141" s="58"/>
      <c r="E141" s="56"/>
    </row>
    <row r="142" spans="1:5" x14ac:dyDescent="0.2">
      <c r="A142" s="63">
        <v>5260</v>
      </c>
      <c r="B142" s="51" t="s">
        <v>188</v>
      </c>
      <c r="C142" s="52">
        <f>SUM(C143:C144)</f>
        <v>0</v>
      </c>
      <c r="D142" s="53"/>
      <c r="E142" s="56"/>
    </row>
    <row r="143" spans="1:5" x14ac:dyDescent="0.2">
      <c r="A143" s="64">
        <v>5261</v>
      </c>
      <c r="B143" s="56" t="s">
        <v>189</v>
      </c>
      <c r="C143" s="57">
        <v>0</v>
      </c>
      <c r="D143" s="58"/>
      <c r="E143" s="56"/>
    </row>
    <row r="144" spans="1:5" x14ac:dyDescent="0.2">
      <c r="A144" s="64">
        <v>5262</v>
      </c>
      <c r="B144" s="56" t="s">
        <v>190</v>
      </c>
      <c r="C144" s="57">
        <v>0</v>
      </c>
      <c r="D144" s="58"/>
      <c r="E144" s="56"/>
    </row>
    <row r="145" spans="1:5" x14ac:dyDescent="0.2">
      <c r="A145" s="63">
        <v>5270</v>
      </c>
      <c r="B145" s="51" t="s">
        <v>191</v>
      </c>
      <c r="C145" s="52">
        <f>SUM(C146)</f>
        <v>0</v>
      </c>
      <c r="D145" s="53"/>
      <c r="E145" s="56"/>
    </row>
    <row r="146" spans="1:5" x14ac:dyDescent="0.2">
      <c r="A146" s="64">
        <v>5271</v>
      </c>
      <c r="B146" s="56" t="s">
        <v>192</v>
      </c>
      <c r="C146" s="57">
        <v>0</v>
      </c>
      <c r="D146" s="58"/>
      <c r="E146" s="56"/>
    </row>
    <row r="147" spans="1:5" x14ac:dyDescent="0.2">
      <c r="A147" s="63">
        <v>5280</v>
      </c>
      <c r="B147" s="51" t="s">
        <v>193</v>
      </c>
      <c r="C147" s="52">
        <f>SUM(C148:C152)</f>
        <v>0</v>
      </c>
      <c r="D147" s="53"/>
      <c r="E147" s="56"/>
    </row>
    <row r="148" spans="1:5" x14ac:dyDescent="0.2">
      <c r="A148" s="64">
        <v>5281</v>
      </c>
      <c r="B148" s="56" t="s">
        <v>194</v>
      </c>
      <c r="C148" s="57">
        <v>0</v>
      </c>
      <c r="D148" s="58"/>
      <c r="E148" s="56"/>
    </row>
    <row r="149" spans="1:5" x14ac:dyDescent="0.2">
      <c r="A149" s="64">
        <v>5282</v>
      </c>
      <c r="B149" s="56" t="s">
        <v>195</v>
      </c>
      <c r="C149" s="57">
        <v>0</v>
      </c>
      <c r="D149" s="58"/>
      <c r="E149" s="56"/>
    </row>
    <row r="150" spans="1:5" x14ac:dyDescent="0.2">
      <c r="A150" s="64">
        <v>5283</v>
      </c>
      <c r="B150" s="56" t="s">
        <v>196</v>
      </c>
      <c r="C150" s="57">
        <v>0</v>
      </c>
      <c r="D150" s="58"/>
      <c r="E150" s="56"/>
    </row>
    <row r="151" spans="1:5" x14ac:dyDescent="0.2">
      <c r="A151" s="64">
        <v>5284</v>
      </c>
      <c r="B151" s="56" t="s">
        <v>197</v>
      </c>
      <c r="C151" s="57">
        <v>0</v>
      </c>
      <c r="D151" s="58"/>
      <c r="E151" s="56"/>
    </row>
    <row r="152" spans="1:5" x14ac:dyDescent="0.2">
      <c r="A152" s="64">
        <v>5285</v>
      </c>
      <c r="B152" s="56" t="s">
        <v>198</v>
      </c>
      <c r="C152" s="57">
        <v>0</v>
      </c>
      <c r="D152" s="58"/>
      <c r="E152" s="56"/>
    </row>
    <row r="153" spans="1:5" x14ac:dyDescent="0.2">
      <c r="A153" s="63">
        <v>5290</v>
      </c>
      <c r="B153" s="51" t="s">
        <v>199</v>
      </c>
      <c r="C153" s="52">
        <f>SUM(C154:C155)</f>
        <v>0</v>
      </c>
      <c r="D153" s="53"/>
      <c r="E153" s="56"/>
    </row>
    <row r="154" spans="1:5" x14ac:dyDescent="0.2">
      <c r="A154" s="64">
        <v>5291</v>
      </c>
      <c r="B154" s="56" t="s">
        <v>200</v>
      </c>
      <c r="C154" s="57">
        <v>0</v>
      </c>
      <c r="D154" s="58"/>
      <c r="E154" s="56"/>
    </row>
    <row r="155" spans="1:5" x14ac:dyDescent="0.2">
      <c r="A155" s="64">
        <v>5292</v>
      </c>
      <c r="B155" s="56" t="s">
        <v>201</v>
      </c>
      <c r="C155" s="57">
        <v>0</v>
      </c>
      <c r="D155" s="58"/>
      <c r="E155" s="56"/>
    </row>
    <row r="156" spans="1:5" x14ac:dyDescent="0.2">
      <c r="A156" s="63">
        <v>5300</v>
      </c>
      <c r="B156" s="51" t="s">
        <v>202</v>
      </c>
      <c r="C156" s="52">
        <f>C157+C160+C163</f>
        <v>0</v>
      </c>
      <c r="D156" s="53"/>
      <c r="E156" s="56"/>
    </row>
    <row r="157" spans="1:5" x14ac:dyDescent="0.2">
      <c r="A157" s="63">
        <v>5310</v>
      </c>
      <c r="B157" s="51" t="s">
        <v>114</v>
      </c>
      <c r="C157" s="52">
        <f>C158+C159</f>
        <v>0</v>
      </c>
      <c r="D157" s="53"/>
      <c r="E157" s="56"/>
    </row>
    <row r="158" spans="1:5" x14ac:dyDescent="0.2">
      <c r="A158" s="64">
        <v>5311</v>
      </c>
      <c r="B158" s="56" t="s">
        <v>203</v>
      </c>
      <c r="C158" s="57">
        <v>0</v>
      </c>
      <c r="D158" s="58"/>
      <c r="E158" s="56"/>
    </row>
    <row r="159" spans="1:5" x14ac:dyDescent="0.2">
      <c r="A159" s="64">
        <v>5312</v>
      </c>
      <c r="B159" s="56" t="s">
        <v>204</v>
      </c>
      <c r="C159" s="57">
        <v>0</v>
      </c>
      <c r="D159" s="58"/>
      <c r="E159" s="56"/>
    </row>
    <row r="160" spans="1:5" x14ac:dyDescent="0.2">
      <c r="A160" s="63">
        <v>5320</v>
      </c>
      <c r="B160" s="51" t="s">
        <v>115</v>
      </c>
      <c r="C160" s="52">
        <f>SUM(C161:C162)</f>
        <v>0</v>
      </c>
      <c r="D160" s="53"/>
      <c r="E160" s="56"/>
    </row>
    <row r="161" spans="1:5" x14ac:dyDescent="0.2">
      <c r="A161" s="64">
        <v>5321</v>
      </c>
      <c r="B161" s="56" t="s">
        <v>205</v>
      </c>
      <c r="C161" s="57">
        <v>0</v>
      </c>
      <c r="D161" s="58"/>
      <c r="E161" s="56"/>
    </row>
    <row r="162" spans="1:5" x14ac:dyDescent="0.2">
      <c r="A162" s="64">
        <v>5322</v>
      </c>
      <c r="B162" s="56" t="s">
        <v>206</v>
      </c>
      <c r="C162" s="57">
        <v>0</v>
      </c>
      <c r="D162" s="58"/>
      <c r="E162" s="56"/>
    </row>
    <row r="163" spans="1:5" x14ac:dyDescent="0.2">
      <c r="A163" s="63">
        <v>5330</v>
      </c>
      <c r="B163" s="51" t="s">
        <v>116</v>
      </c>
      <c r="C163" s="52">
        <f>SUM(C164:C165)</f>
        <v>0</v>
      </c>
      <c r="D163" s="53"/>
      <c r="E163" s="56"/>
    </row>
    <row r="164" spans="1:5" x14ac:dyDescent="0.2">
      <c r="A164" s="64">
        <v>5331</v>
      </c>
      <c r="B164" s="56" t="s">
        <v>207</v>
      </c>
      <c r="C164" s="57">
        <v>0</v>
      </c>
      <c r="D164" s="58"/>
      <c r="E164" s="56"/>
    </row>
    <row r="165" spans="1:5" x14ac:dyDescent="0.2">
      <c r="A165" s="64">
        <v>5332</v>
      </c>
      <c r="B165" s="56" t="s">
        <v>208</v>
      </c>
      <c r="C165" s="57">
        <v>0</v>
      </c>
      <c r="D165" s="58"/>
      <c r="E165" s="56"/>
    </row>
    <row r="166" spans="1:5" x14ac:dyDescent="0.2">
      <c r="A166" s="63">
        <v>5400</v>
      </c>
      <c r="B166" s="51" t="s">
        <v>209</v>
      </c>
      <c r="C166" s="52">
        <f>C167+C170+C173+C176+C178</f>
        <v>0</v>
      </c>
      <c r="D166" s="53"/>
      <c r="E166" s="56"/>
    </row>
    <row r="167" spans="1:5" x14ac:dyDescent="0.2">
      <c r="A167" s="63">
        <v>5410</v>
      </c>
      <c r="B167" s="51" t="s">
        <v>210</v>
      </c>
      <c r="C167" s="52">
        <f>SUM(C168:C169)</f>
        <v>0</v>
      </c>
      <c r="D167" s="53"/>
      <c r="E167" s="56"/>
    </row>
    <row r="168" spans="1:5" x14ac:dyDescent="0.2">
      <c r="A168" s="64">
        <v>5411</v>
      </c>
      <c r="B168" s="56" t="s">
        <v>211</v>
      </c>
      <c r="C168" s="57">
        <v>0</v>
      </c>
      <c r="D168" s="58"/>
      <c r="E168" s="56"/>
    </row>
    <row r="169" spans="1:5" x14ac:dyDescent="0.2">
      <c r="A169" s="64">
        <v>5412</v>
      </c>
      <c r="B169" s="56" t="s">
        <v>212</v>
      </c>
      <c r="C169" s="57">
        <v>0</v>
      </c>
      <c r="D169" s="58"/>
      <c r="E169" s="56"/>
    </row>
    <row r="170" spans="1:5" x14ac:dyDescent="0.2">
      <c r="A170" s="63">
        <v>5420</v>
      </c>
      <c r="B170" s="51" t="s">
        <v>213</v>
      </c>
      <c r="C170" s="52">
        <f>SUM(C171:C172)</f>
        <v>0</v>
      </c>
      <c r="D170" s="53"/>
      <c r="E170" s="56"/>
    </row>
    <row r="171" spans="1:5" x14ac:dyDescent="0.2">
      <c r="A171" s="64">
        <v>5421</v>
      </c>
      <c r="B171" s="56" t="s">
        <v>214</v>
      </c>
      <c r="C171" s="57">
        <v>0</v>
      </c>
      <c r="D171" s="58"/>
      <c r="E171" s="56"/>
    </row>
    <row r="172" spans="1:5" x14ac:dyDescent="0.2">
      <c r="A172" s="64">
        <v>5422</v>
      </c>
      <c r="B172" s="56" t="s">
        <v>215</v>
      </c>
      <c r="C172" s="57">
        <v>0</v>
      </c>
      <c r="D172" s="58"/>
      <c r="E172" s="56"/>
    </row>
    <row r="173" spans="1:5" x14ac:dyDescent="0.2">
      <c r="A173" s="63">
        <v>5430</v>
      </c>
      <c r="B173" s="51" t="s">
        <v>216</v>
      </c>
      <c r="C173" s="52">
        <f>SUM(C174:C175)</f>
        <v>0</v>
      </c>
      <c r="D173" s="53"/>
      <c r="E173" s="56"/>
    </row>
    <row r="174" spans="1:5" x14ac:dyDescent="0.2">
      <c r="A174" s="64">
        <v>5431</v>
      </c>
      <c r="B174" s="56" t="s">
        <v>217</v>
      </c>
      <c r="C174" s="57">
        <v>0</v>
      </c>
      <c r="D174" s="58"/>
      <c r="E174" s="56"/>
    </row>
    <row r="175" spans="1:5" x14ac:dyDescent="0.2">
      <c r="A175" s="64">
        <v>5432</v>
      </c>
      <c r="B175" s="56" t="s">
        <v>218</v>
      </c>
      <c r="C175" s="57">
        <v>0</v>
      </c>
      <c r="D175" s="58"/>
      <c r="E175" s="56"/>
    </row>
    <row r="176" spans="1:5" x14ac:dyDescent="0.2">
      <c r="A176" s="63">
        <v>5440</v>
      </c>
      <c r="B176" s="51" t="s">
        <v>219</v>
      </c>
      <c r="C176" s="52">
        <f>SUM(C177)</f>
        <v>0</v>
      </c>
      <c r="D176" s="53"/>
      <c r="E176" s="56"/>
    </row>
    <row r="177" spans="1:5" x14ac:dyDescent="0.2">
      <c r="A177" s="64">
        <v>5441</v>
      </c>
      <c r="B177" s="56" t="s">
        <v>219</v>
      </c>
      <c r="C177" s="57">
        <v>0</v>
      </c>
      <c r="D177" s="58"/>
      <c r="E177" s="56"/>
    </row>
    <row r="178" spans="1:5" x14ac:dyDescent="0.2">
      <c r="A178" s="63">
        <v>5450</v>
      </c>
      <c r="B178" s="51" t="s">
        <v>220</v>
      </c>
      <c r="C178" s="52">
        <f>SUM(C179:C180)</f>
        <v>0</v>
      </c>
      <c r="D178" s="53"/>
      <c r="E178" s="56"/>
    </row>
    <row r="179" spans="1:5" x14ac:dyDescent="0.2">
      <c r="A179" s="64">
        <v>5451</v>
      </c>
      <c r="B179" s="56" t="s">
        <v>221</v>
      </c>
      <c r="C179" s="57">
        <v>0</v>
      </c>
      <c r="D179" s="58"/>
      <c r="E179" s="56"/>
    </row>
    <row r="180" spans="1:5" x14ac:dyDescent="0.2">
      <c r="A180" s="64">
        <v>5452</v>
      </c>
      <c r="B180" s="56" t="s">
        <v>222</v>
      </c>
      <c r="C180" s="57">
        <v>0</v>
      </c>
      <c r="D180" s="58"/>
      <c r="E180" s="56"/>
    </row>
    <row r="181" spans="1:5" x14ac:dyDescent="0.2">
      <c r="A181" s="63">
        <v>5500</v>
      </c>
      <c r="B181" s="51" t="s">
        <v>223</v>
      </c>
      <c r="C181" s="52">
        <f>C182+C191+C194+C200</f>
        <v>0</v>
      </c>
      <c r="D181" s="53"/>
      <c r="E181" s="56"/>
    </row>
    <row r="182" spans="1:5" x14ac:dyDescent="0.2">
      <c r="A182" s="63">
        <v>5510</v>
      </c>
      <c r="B182" s="51" t="s">
        <v>224</v>
      </c>
      <c r="C182" s="52">
        <f>SUM(C183:C190)</f>
        <v>0</v>
      </c>
      <c r="D182" s="53"/>
      <c r="E182" s="56"/>
    </row>
    <row r="183" spans="1:5" x14ac:dyDescent="0.2">
      <c r="A183" s="64">
        <v>5511</v>
      </c>
      <c r="B183" s="56" t="s">
        <v>225</v>
      </c>
      <c r="C183" s="57">
        <v>0</v>
      </c>
      <c r="D183" s="58"/>
      <c r="E183" s="56"/>
    </row>
    <row r="184" spans="1:5" x14ac:dyDescent="0.2">
      <c r="A184" s="64">
        <v>5512</v>
      </c>
      <c r="B184" s="56" t="s">
        <v>226</v>
      </c>
      <c r="C184" s="57">
        <v>0</v>
      </c>
      <c r="D184" s="58"/>
      <c r="E184" s="56"/>
    </row>
    <row r="185" spans="1:5" x14ac:dyDescent="0.2">
      <c r="A185" s="64">
        <v>5513</v>
      </c>
      <c r="B185" s="56" t="s">
        <v>227</v>
      </c>
      <c r="C185" s="57">
        <v>0</v>
      </c>
      <c r="D185" s="58"/>
      <c r="E185" s="56"/>
    </row>
    <row r="186" spans="1:5" x14ac:dyDescent="0.2">
      <c r="A186" s="64">
        <v>5514</v>
      </c>
      <c r="B186" s="56" t="s">
        <v>228</v>
      </c>
      <c r="C186" s="57">
        <v>0</v>
      </c>
      <c r="D186" s="58"/>
      <c r="E186" s="56"/>
    </row>
    <row r="187" spans="1:5" x14ac:dyDescent="0.2">
      <c r="A187" s="64">
        <v>5515</v>
      </c>
      <c r="B187" s="56" t="s">
        <v>229</v>
      </c>
      <c r="C187" s="57">
        <v>0</v>
      </c>
      <c r="D187" s="58"/>
      <c r="E187" s="56"/>
    </row>
    <row r="188" spans="1:5" x14ac:dyDescent="0.2">
      <c r="A188" s="64">
        <v>5516</v>
      </c>
      <c r="B188" s="56" t="s">
        <v>230</v>
      </c>
      <c r="C188" s="57">
        <v>0</v>
      </c>
      <c r="D188" s="58"/>
      <c r="E188" s="56"/>
    </row>
    <row r="189" spans="1:5" x14ac:dyDescent="0.2">
      <c r="A189" s="64">
        <v>5517</v>
      </c>
      <c r="B189" s="56" t="s">
        <v>231</v>
      </c>
      <c r="C189" s="57">
        <v>0</v>
      </c>
      <c r="D189" s="58"/>
      <c r="E189" s="56"/>
    </row>
    <row r="190" spans="1:5" x14ac:dyDescent="0.2">
      <c r="A190" s="64">
        <v>5518</v>
      </c>
      <c r="B190" s="56" t="s">
        <v>232</v>
      </c>
      <c r="C190" s="57">
        <v>0</v>
      </c>
      <c r="D190" s="58"/>
      <c r="E190" s="56"/>
    </row>
    <row r="191" spans="1:5" x14ac:dyDescent="0.2">
      <c r="A191" s="63">
        <v>5520</v>
      </c>
      <c r="B191" s="51" t="s">
        <v>233</v>
      </c>
      <c r="C191" s="52">
        <f>SUM(C192:C193)</f>
        <v>0</v>
      </c>
      <c r="D191" s="53"/>
      <c r="E191" s="56"/>
    </row>
    <row r="192" spans="1:5" x14ac:dyDescent="0.2">
      <c r="A192" s="64">
        <v>5521</v>
      </c>
      <c r="B192" s="56" t="s">
        <v>234</v>
      </c>
      <c r="C192" s="57">
        <v>0</v>
      </c>
      <c r="D192" s="58"/>
      <c r="E192" s="56"/>
    </row>
    <row r="193" spans="1:5" x14ac:dyDescent="0.2">
      <c r="A193" s="64">
        <v>5522</v>
      </c>
      <c r="B193" s="56" t="s">
        <v>235</v>
      </c>
      <c r="C193" s="57">
        <v>0</v>
      </c>
      <c r="D193" s="58"/>
      <c r="E193" s="56"/>
    </row>
    <row r="194" spans="1:5" x14ac:dyDescent="0.2">
      <c r="A194" s="63">
        <v>5530</v>
      </c>
      <c r="B194" s="51" t="s">
        <v>236</v>
      </c>
      <c r="C194" s="52">
        <f>SUM(C195:C199)</f>
        <v>0</v>
      </c>
      <c r="D194" s="53"/>
      <c r="E194" s="56"/>
    </row>
    <row r="195" spans="1:5" x14ac:dyDescent="0.2">
      <c r="A195" s="64">
        <v>5531</v>
      </c>
      <c r="B195" s="56" t="s">
        <v>237</v>
      </c>
      <c r="C195" s="57">
        <v>0</v>
      </c>
      <c r="D195" s="58"/>
      <c r="E195" s="56"/>
    </row>
    <row r="196" spans="1:5" x14ac:dyDescent="0.2">
      <c r="A196" s="64">
        <v>5532</v>
      </c>
      <c r="B196" s="56" t="s">
        <v>238</v>
      </c>
      <c r="C196" s="57">
        <v>0</v>
      </c>
      <c r="D196" s="58"/>
      <c r="E196" s="56"/>
    </row>
    <row r="197" spans="1:5" x14ac:dyDescent="0.2">
      <c r="A197" s="64">
        <v>5533</v>
      </c>
      <c r="B197" s="56" t="s">
        <v>239</v>
      </c>
      <c r="C197" s="57">
        <v>0</v>
      </c>
      <c r="D197" s="58"/>
      <c r="E197" s="56"/>
    </row>
    <row r="198" spans="1:5" x14ac:dyDescent="0.2">
      <c r="A198" s="64">
        <v>5534</v>
      </c>
      <c r="B198" s="56" t="s">
        <v>240</v>
      </c>
      <c r="C198" s="57">
        <v>0</v>
      </c>
      <c r="D198" s="58"/>
      <c r="E198" s="56"/>
    </row>
    <row r="199" spans="1:5" x14ac:dyDescent="0.2">
      <c r="A199" s="64">
        <v>5535</v>
      </c>
      <c r="B199" s="56" t="s">
        <v>241</v>
      </c>
      <c r="C199" s="57">
        <v>0</v>
      </c>
      <c r="D199" s="58"/>
      <c r="E199" s="56"/>
    </row>
    <row r="200" spans="1:5" x14ac:dyDescent="0.2">
      <c r="A200" s="63">
        <v>5590</v>
      </c>
      <c r="B200" s="51" t="s">
        <v>242</v>
      </c>
      <c r="C200" s="52">
        <f>SUM(C201:C209)</f>
        <v>0</v>
      </c>
      <c r="D200" s="53"/>
      <c r="E200" s="56"/>
    </row>
    <row r="201" spans="1:5" x14ac:dyDescent="0.2">
      <c r="A201" s="64">
        <v>5591</v>
      </c>
      <c r="B201" s="56" t="s">
        <v>243</v>
      </c>
      <c r="C201" s="57">
        <v>0</v>
      </c>
      <c r="D201" s="58"/>
      <c r="E201" s="56"/>
    </row>
    <row r="202" spans="1:5" x14ac:dyDescent="0.2">
      <c r="A202" s="64">
        <v>5592</v>
      </c>
      <c r="B202" s="56" t="s">
        <v>244</v>
      </c>
      <c r="C202" s="57">
        <v>0</v>
      </c>
      <c r="D202" s="58"/>
      <c r="E202" s="56"/>
    </row>
    <row r="203" spans="1:5" x14ac:dyDescent="0.2">
      <c r="A203" s="64">
        <v>5593</v>
      </c>
      <c r="B203" s="56" t="s">
        <v>245</v>
      </c>
      <c r="C203" s="57">
        <v>0</v>
      </c>
      <c r="D203" s="58"/>
      <c r="E203" s="56"/>
    </row>
    <row r="204" spans="1:5" x14ac:dyDescent="0.2">
      <c r="A204" s="64">
        <v>5594</v>
      </c>
      <c r="B204" s="56" t="s">
        <v>246</v>
      </c>
      <c r="C204" s="57">
        <v>0</v>
      </c>
      <c r="D204" s="58"/>
      <c r="E204" s="56"/>
    </row>
    <row r="205" spans="1:5" x14ac:dyDescent="0.2">
      <c r="A205" s="64">
        <v>5595</v>
      </c>
      <c r="B205" s="56" t="s">
        <v>247</v>
      </c>
      <c r="C205" s="57">
        <v>0</v>
      </c>
      <c r="D205" s="58"/>
      <c r="E205" s="56"/>
    </row>
    <row r="206" spans="1:5" x14ac:dyDescent="0.2">
      <c r="A206" s="64">
        <v>5596</v>
      </c>
      <c r="B206" s="56" t="s">
        <v>139</v>
      </c>
      <c r="C206" s="57">
        <v>0</v>
      </c>
      <c r="D206" s="58"/>
      <c r="E206" s="56"/>
    </row>
    <row r="207" spans="1:5" x14ac:dyDescent="0.2">
      <c r="A207" s="64">
        <v>5597</v>
      </c>
      <c r="B207" s="56" t="s">
        <v>248</v>
      </c>
      <c r="C207" s="57">
        <v>0</v>
      </c>
      <c r="D207" s="58"/>
      <c r="E207" s="56"/>
    </row>
    <row r="208" spans="1:5" x14ac:dyDescent="0.2">
      <c r="A208" s="64">
        <v>5598</v>
      </c>
      <c r="B208" s="56" t="s">
        <v>249</v>
      </c>
      <c r="C208" s="57">
        <v>0</v>
      </c>
      <c r="D208" s="58"/>
      <c r="E208" s="56"/>
    </row>
    <row r="209" spans="1:5" x14ac:dyDescent="0.2">
      <c r="A209" s="64">
        <v>5599</v>
      </c>
      <c r="B209" s="56" t="s">
        <v>250</v>
      </c>
      <c r="C209" s="57">
        <v>0</v>
      </c>
      <c r="D209" s="58"/>
      <c r="E209" s="56"/>
    </row>
    <row r="210" spans="1:5" x14ac:dyDescent="0.2">
      <c r="A210" s="63">
        <v>5600</v>
      </c>
      <c r="B210" s="51" t="s">
        <v>251</v>
      </c>
      <c r="C210" s="52">
        <f>C211</f>
        <v>0</v>
      </c>
      <c r="D210" s="53"/>
      <c r="E210" s="56"/>
    </row>
    <row r="211" spans="1:5" x14ac:dyDescent="0.2">
      <c r="A211" s="63">
        <v>5610</v>
      </c>
      <c r="B211" s="51" t="s">
        <v>252</v>
      </c>
      <c r="C211" s="52">
        <f>C212</f>
        <v>0</v>
      </c>
      <c r="D211" s="53"/>
      <c r="E211" s="56"/>
    </row>
    <row r="212" spans="1:5" x14ac:dyDescent="0.2">
      <c r="A212" s="64">
        <v>5611</v>
      </c>
      <c r="B212" s="56" t="s">
        <v>253</v>
      </c>
      <c r="C212" s="57">
        <v>0</v>
      </c>
      <c r="D212" s="58"/>
      <c r="E212" s="56"/>
    </row>
    <row r="213" spans="1:5" x14ac:dyDescent="0.2">
      <c r="A213" s="45"/>
      <c r="B213" s="45"/>
      <c r="C213" s="66"/>
      <c r="D213" s="45"/>
      <c r="E213" s="45"/>
    </row>
    <row r="214" spans="1:5" x14ac:dyDescent="0.2">
      <c r="A214" s="45"/>
      <c r="B214" s="45" t="s">
        <v>573</v>
      </c>
      <c r="C214" s="45"/>
      <c r="D214" s="45"/>
      <c r="E214" s="45"/>
    </row>
    <row r="215" spans="1:5" x14ac:dyDescent="0.2">
      <c r="A215" s="45"/>
      <c r="B215" s="45"/>
      <c r="C215" s="45"/>
      <c r="D215" s="45"/>
      <c r="E215" s="45"/>
    </row>
    <row r="216" spans="1:5" x14ac:dyDescent="0.2">
      <c r="A216" s="45"/>
      <c r="B216" s="45"/>
      <c r="C216" s="45"/>
      <c r="D216" s="45"/>
      <c r="E216" s="45"/>
    </row>
    <row r="217" spans="1:5" x14ac:dyDescent="0.2">
      <c r="A217" s="45"/>
      <c r="B217" s="45"/>
      <c r="C217" s="45"/>
      <c r="D217" s="45"/>
      <c r="E217" s="45"/>
    </row>
    <row r="218" spans="1:5" x14ac:dyDescent="0.2">
      <c r="A218" s="45"/>
      <c r="B218" s="45"/>
      <c r="C218" s="45"/>
      <c r="D218" s="45"/>
      <c r="E218" s="45"/>
    </row>
    <row r="219" spans="1:5" x14ac:dyDescent="0.2">
      <c r="A219" s="45"/>
      <c r="B219" s="45"/>
      <c r="C219" s="45"/>
      <c r="D219" s="45"/>
      <c r="E219" s="45"/>
    </row>
    <row r="220" spans="1:5" x14ac:dyDescent="0.2">
      <c r="A220" s="45"/>
      <c r="B220" s="45"/>
      <c r="C220" s="45"/>
      <c r="D220" s="45"/>
      <c r="E220" s="45"/>
    </row>
    <row r="221" spans="1:5" x14ac:dyDescent="0.2">
      <c r="A221" s="45"/>
      <c r="B221" s="45"/>
      <c r="C221" s="45"/>
      <c r="D221" s="45"/>
      <c r="E221" s="45"/>
    </row>
    <row r="222" spans="1:5" x14ac:dyDescent="0.2">
      <c r="A222" s="45"/>
      <c r="B222" s="45"/>
      <c r="C222" s="45"/>
      <c r="D222" s="45"/>
      <c r="E222" s="45"/>
    </row>
    <row r="223" spans="1:5" x14ac:dyDescent="0.2">
      <c r="A223" s="45"/>
      <c r="B223" s="45"/>
      <c r="C223" s="45"/>
      <c r="D223" s="45"/>
      <c r="E223" s="45"/>
    </row>
    <row r="224" spans="1:5" x14ac:dyDescent="0.2">
      <c r="A224" s="45"/>
      <c r="B224" s="45"/>
      <c r="C224" s="45"/>
      <c r="D224" s="45"/>
      <c r="E224" s="45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307F-EE0E-4D7D-BF02-B7C729A3C2B6}">
  <sheetPr>
    <tabColor rgb="FF0070C0"/>
  </sheetPr>
  <dimension ref="A1:J173"/>
  <sheetViews>
    <sheetView topLeftCell="C157" zoomScaleNormal="100" workbookViewId="0">
      <selection sqref="A1:F45"/>
    </sheetView>
  </sheetViews>
  <sheetFormatPr baseColWidth="10" defaultColWidth="9.5703125" defaultRowHeight="11.25" x14ac:dyDescent="0.2"/>
  <cols>
    <col min="1" max="1" width="10.42578125" style="4" customWidth="1"/>
    <col min="2" max="2" width="67.5703125" style="4" bestFit="1" customWidth="1"/>
    <col min="3" max="4" width="17.85546875" style="4" customWidth="1"/>
    <col min="5" max="5" width="21.7109375" style="4" customWidth="1"/>
    <col min="6" max="7" width="20.42578125" style="4" customWidth="1"/>
    <col min="8" max="8" width="31.85546875" style="4" customWidth="1"/>
    <col min="9" max="9" width="28.42578125" style="4" customWidth="1"/>
    <col min="10" max="10" width="23.28515625" style="4" customWidth="1"/>
    <col min="11" max="16384" width="9.5703125" style="4"/>
  </cols>
  <sheetData>
    <row r="1" spans="1:8" s="1" customFormat="1" ht="12" customHeight="1" x14ac:dyDescent="0.25">
      <c r="A1" s="67" t="s">
        <v>0</v>
      </c>
      <c r="B1" s="68"/>
      <c r="C1" s="68"/>
      <c r="D1" s="68"/>
      <c r="E1" s="68"/>
      <c r="F1" s="68"/>
      <c r="G1" s="40" t="s">
        <v>1</v>
      </c>
      <c r="H1" s="41">
        <v>2026</v>
      </c>
    </row>
    <row r="2" spans="1:8" s="1" customFormat="1" ht="12" customHeight="1" x14ac:dyDescent="0.25">
      <c r="A2" s="67" t="s">
        <v>254</v>
      </c>
      <c r="B2" s="68"/>
      <c r="C2" s="68"/>
      <c r="D2" s="68"/>
      <c r="E2" s="68"/>
      <c r="F2" s="68"/>
      <c r="G2" s="40" t="s">
        <v>3</v>
      </c>
      <c r="H2" s="41" t="s">
        <v>4</v>
      </c>
    </row>
    <row r="3" spans="1:8" s="1" customFormat="1" ht="12" customHeight="1" x14ac:dyDescent="0.25">
      <c r="A3" s="67" t="s">
        <v>575</v>
      </c>
      <c r="B3" s="68"/>
      <c r="C3" s="68"/>
      <c r="D3" s="68"/>
      <c r="E3" s="68"/>
      <c r="F3" s="68"/>
      <c r="G3" s="40" t="s">
        <v>5</v>
      </c>
      <c r="H3" s="41">
        <v>1</v>
      </c>
    </row>
    <row r="4" spans="1:8" s="1" customFormat="1" ht="12" customHeight="1" x14ac:dyDescent="0.25">
      <c r="A4" s="67" t="s">
        <v>6</v>
      </c>
      <c r="B4" s="68"/>
      <c r="C4" s="68"/>
      <c r="D4" s="68"/>
      <c r="E4" s="68"/>
      <c r="F4" s="68"/>
      <c r="G4" s="40"/>
      <c r="H4" s="41"/>
    </row>
    <row r="5" spans="1:8" x14ac:dyDescent="0.2">
      <c r="A5" s="2" t="s">
        <v>59</v>
      </c>
      <c r="B5" s="3"/>
      <c r="C5" s="3"/>
      <c r="D5" s="3"/>
      <c r="E5" s="3"/>
      <c r="F5" s="3"/>
      <c r="G5" s="3"/>
      <c r="H5" s="3"/>
    </row>
    <row r="7" spans="1:8" x14ac:dyDescent="0.2">
      <c r="A7" s="3" t="s">
        <v>255</v>
      </c>
      <c r="B7" s="3"/>
      <c r="C7" s="3"/>
      <c r="D7" s="3"/>
      <c r="E7" s="3"/>
      <c r="F7" s="3"/>
      <c r="G7" s="3"/>
      <c r="H7" s="3"/>
    </row>
    <row r="8" spans="1:8" x14ac:dyDescent="0.2">
      <c r="A8" s="5" t="s">
        <v>61</v>
      </c>
      <c r="B8" s="5" t="s">
        <v>62</v>
      </c>
      <c r="C8" s="5" t="s">
        <v>63</v>
      </c>
      <c r="D8" s="5" t="s">
        <v>256</v>
      </c>
      <c r="E8" s="5"/>
      <c r="F8" s="5"/>
      <c r="G8" s="5"/>
      <c r="H8" s="5"/>
    </row>
    <row r="9" spans="1:8" x14ac:dyDescent="0.2">
      <c r="A9" s="6">
        <v>1114</v>
      </c>
      <c r="B9" s="4" t="s">
        <v>257</v>
      </c>
      <c r="C9" s="7">
        <v>0</v>
      </c>
      <c r="E9" s="4" t="str">
        <f>+IF(OR(C9&lt;&gt;0,C10&lt;&gt;0,C11&lt;&gt;0),"","SIN INFORMACIÓN QUE REVELAR")</f>
        <v>SIN INFORMACIÓN QUE REVELAR</v>
      </c>
    </row>
    <row r="10" spans="1:8" x14ac:dyDescent="0.2">
      <c r="A10" s="6">
        <v>1115</v>
      </c>
      <c r="B10" s="4" t="s">
        <v>258</v>
      </c>
      <c r="C10" s="7">
        <v>0</v>
      </c>
    </row>
    <row r="11" spans="1:8" x14ac:dyDescent="0.2">
      <c r="A11" s="6">
        <v>1121</v>
      </c>
      <c r="B11" s="4" t="s">
        <v>259</v>
      </c>
      <c r="C11" s="7">
        <v>0</v>
      </c>
    </row>
    <row r="12" spans="1:8" x14ac:dyDescent="0.2">
      <c r="C12" s="7"/>
    </row>
    <row r="13" spans="1:8" x14ac:dyDescent="0.2">
      <c r="A13" s="3" t="s">
        <v>260</v>
      </c>
      <c r="B13" s="3"/>
      <c r="C13" s="3"/>
      <c r="D13" s="3"/>
      <c r="E13" s="3"/>
      <c r="F13" s="3"/>
      <c r="G13" s="3"/>
      <c r="H13" s="3"/>
    </row>
    <row r="14" spans="1:8" x14ac:dyDescent="0.2">
      <c r="A14" s="5" t="s">
        <v>61</v>
      </c>
      <c r="B14" s="5" t="s">
        <v>62</v>
      </c>
      <c r="C14" s="5" t="s">
        <v>63</v>
      </c>
      <c r="D14" s="5">
        <v>2024</v>
      </c>
      <c r="E14" s="5">
        <v>2023</v>
      </c>
      <c r="F14" s="5">
        <v>2022</v>
      </c>
      <c r="G14" s="5">
        <v>2021</v>
      </c>
      <c r="H14" s="5" t="s">
        <v>261</v>
      </c>
    </row>
    <row r="15" spans="1:8" x14ac:dyDescent="0.2">
      <c r="A15" s="6">
        <v>1122</v>
      </c>
      <c r="B15" s="4" t="s">
        <v>262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4" t="str">
        <f>+IF(OR(C15&lt;&gt;0,C16&lt;&gt;0),"","SIN INFORMACIÓN QUE REVELAR")</f>
        <v>SIN INFORMACIÓN QUE REVELAR</v>
      </c>
    </row>
    <row r="16" spans="1:8" x14ac:dyDescent="0.2">
      <c r="A16" s="6">
        <v>1124</v>
      </c>
      <c r="B16" s="4" t="s">
        <v>263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8" x14ac:dyDescent="0.2">
      <c r="C17" s="7"/>
      <c r="D17" s="7"/>
      <c r="E17" s="7"/>
      <c r="F17" s="7"/>
      <c r="G17" s="7"/>
    </row>
    <row r="18" spans="1:8" x14ac:dyDescent="0.2">
      <c r="A18" s="3" t="s">
        <v>264</v>
      </c>
      <c r="B18" s="3"/>
      <c r="C18" s="3"/>
      <c r="D18" s="3"/>
      <c r="E18" s="3"/>
      <c r="F18" s="3"/>
      <c r="G18" s="3"/>
      <c r="H18" s="3"/>
    </row>
    <row r="19" spans="1:8" x14ac:dyDescent="0.2">
      <c r="A19" s="5" t="s">
        <v>61</v>
      </c>
      <c r="B19" s="5" t="s">
        <v>62</v>
      </c>
      <c r="C19" s="5" t="s">
        <v>63</v>
      </c>
      <c r="D19" s="5" t="s">
        <v>265</v>
      </c>
      <c r="E19" s="5" t="s">
        <v>266</v>
      </c>
      <c r="F19" s="5" t="s">
        <v>267</v>
      </c>
      <c r="G19" s="5" t="s">
        <v>268</v>
      </c>
      <c r="H19" s="5" t="s">
        <v>269</v>
      </c>
    </row>
    <row r="20" spans="1:8" x14ac:dyDescent="0.2">
      <c r="A20" s="6">
        <v>1123</v>
      </c>
      <c r="B20" s="4" t="s">
        <v>270</v>
      </c>
      <c r="C20" s="7">
        <v>9078.3700000000008</v>
      </c>
      <c r="D20" s="7">
        <v>0</v>
      </c>
      <c r="E20" s="7">
        <v>0</v>
      </c>
      <c r="F20" s="7">
        <v>0</v>
      </c>
      <c r="G20" s="7">
        <v>0</v>
      </c>
      <c r="H20" s="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6">
        <v>1125</v>
      </c>
      <c r="B21" s="4" t="s">
        <v>271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8" x14ac:dyDescent="0.2">
      <c r="A22" s="6">
        <v>1126</v>
      </c>
      <c r="B22" s="4" t="s">
        <v>272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1:8" x14ac:dyDescent="0.2">
      <c r="A23" s="6">
        <v>1129</v>
      </c>
      <c r="B23" s="4" t="s">
        <v>273</v>
      </c>
      <c r="C23" s="7">
        <v>83331.3</v>
      </c>
      <c r="D23" s="7">
        <v>0</v>
      </c>
      <c r="E23" s="7">
        <v>0</v>
      </c>
      <c r="F23" s="7">
        <v>0</v>
      </c>
      <c r="G23" s="7">
        <v>0</v>
      </c>
    </row>
    <row r="24" spans="1:8" x14ac:dyDescent="0.2">
      <c r="A24" s="6">
        <v>1131</v>
      </c>
      <c r="B24" s="4" t="s">
        <v>274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</row>
    <row r="25" spans="1:8" x14ac:dyDescent="0.2">
      <c r="A25" s="6">
        <v>1132</v>
      </c>
      <c r="B25" s="4" t="s">
        <v>275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</row>
    <row r="26" spans="1:8" x14ac:dyDescent="0.2">
      <c r="A26" s="6">
        <v>1133</v>
      </c>
      <c r="B26" s="4" t="s">
        <v>276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</row>
    <row r="27" spans="1:8" x14ac:dyDescent="0.2">
      <c r="A27" s="6">
        <v>1134</v>
      </c>
      <c r="B27" s="4" t="s">
        <v>277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</row>
    <row r="28" spans="1:8" x14ac:dyDescent="0.2">
      <c r="A28" s="6">
        <v>1139</v>
      </c>
      <c r="B28" s="4" t="s">
        <v>278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</row>
    <row r="30" spans="1:8" x14ac:dyDescent="0.2">
      <c r="A30" s="3" t="s">
        <v>279</v>
      </c>
      <c r="B30" s="3"/>
      <c r="C30" s="3"/>
      <c r="D30" s="3"/>
      <c r="E30" s="3"/>
      <c r="F30" s="3"/>
      <c r="G30" s="3"/>
      <c r="H30" s="3"/>
    </row>
    <row r="31" spans="1:8" ht="21.95" customHeight="1" x14ac:dyDescent="0.2">
      <c r="A31" s="5" t="s">
        <v>61</v>
      </c>
      <c r="B31" s="5" t="s">
        <v>62</v>
      </c>
      <c r="C31" s="5" t="s">
        <v>63</v>
      </c>
      <c r="D31" s="5" t="s">
        <v>280</v>
      </c>
      <c r="E31" s="5" t="s">
        <v>281</v>
      </c>
      <c r="F31" s="5" t="s">
        <v>563</v>
      </c>
      <c r="G31" s="5" t="s">
        <v>282</v>
      </c>
      <c r="H31" s="5"/>
    </row>
    <row r="32" spans="1:8" x14ac:dyDescent="0.2">
      <c r="A32" s="6">
        <v>1140</v>
      </c>
      <c r="B32" s="4" t="s">
        <v>283</v>
      </c>
      <c r="C32" s="7">
        <f>SUM(C33:C37)</f>
        <v>0</v>
      </c>
      <c r="E32" s="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6">
        <v>1141</v>
      </c>
      <c r="B33" s="4" t="s">
        <v>284</v>
      </c>
      <c r="C33" s="7">
        <v>0</v>
      </c>
    </row>
    <row r="34" spans="1:8" x14ac:dyDescent="0.2">
      <c r="A34" s="6">
        <v>1142</v>
      </c>
      <c r="B34" s="4" t="s">
        <v>285</v>
      </c>
      <c r="C34" s="7">
        <v>0</v>
      </c>
    </row>
    <row r="35" spans="1:8" x14ac:dyDescent="0.2">
      <c r="A35" s="6">
        <v>1143</v>
      </c>
      <c r="B35" s="4" t="s">
        <v>286</v>
      </c>
      <c r="C35" s="7">
        <v>0</v>
      </c>
    </row>
    <row r="36" spans="1:8" x14ac:dyDescent="0.2">
      <c r="A36" s="6">
        <v>1144</v>
      </c>
      <c r="B36" s="4" t="s">
        <v>287</v>
      </c>
      <c r="C36" s="7">
        <v>0</v>
      </c>
    </row>
    <row r="37" spans="1:8" x14ac:dyDescent="0.2">
      <c r="A37" s="6">
        <v>1145</v>
      </c>
      <c r="B37" s="4" t="s">
        <v>288</v>
      </c>
      <c r="C37" s="7">
        <v>0</v>
      </c>
    </row>
    <row r="39" spans="1:8" x14ac:dyDescent="0.2">
      <c r="A39" s="3" t="s">
        <v>289</v>
      </c>
      <c r="B39" s="3"/>
      <c r="C39" s="3"/>
      <c r="D39" s="3"/>
      <c r="E39" s="3"/>
      <c r="F39" s="3"/>
      <c r="G39" s="3"/>
      <c r="H39" s="3"/>
    </row>
    <row r="40" spans="1:8" ht="18" customHeight="1" x14ac:dyDescent="0.2">
      <c r="A40" s="5" t="s">
        <v>61</v>
      </c>
      <c r="B40" s="5" t="s">
        <v>62</v>
      </c>
      <c r="C40" s="5" t="s">
        <v>63</v>
      </c>
      <c r="D40" s="5" t="s">
        <v>564</v>
      </c>
      <c r="E40" s="5" t="s">
        <v>290</v>
      </c>
      <c r="F40" s="5" t="s">
        <v>565</v>
      </c>
      <c r="G40" s="5"/>
      <c r="H40" s="5"/>
    </row>
    <row r="41" spans="1:8" x14ac:dyDescent="0.2">
      <c r="A41" s="6">
        <v>1150</v>
      </c>
      <c r="B41" s="4" t="s">
        <v>291</v>
      </c>
      <c r="C41" s="7">
        <f>C42</f>
        <v>0</v>
      </c>
      <c r="E41" s="4" t="str">
        <f>+IF(OR(C41&lt;&gt;0,C42&lt;&gt;0),"","SIN INFORMACIÓN QUE REVELAR")</f>
        <v>SIN INFORMACIÓN QUE REVELAR</v>
      </c>
    </row>
    <row r="42" spans="1:8" x14ac:dyDescent="0.2">
      <c r="A42" s="6">
        <v>1151</v>
      </c>
      <c r="B42" s="4" t="s">
        <v>292</v>
      </c>
      <c r="C42" s="7">
        <v>0</v>
      </c>
    </row>
    <row r="44" spans="1:8" x14ac:dyDescent="0.2">
      <c r="A44" s="3" t="s">
        <v>293</v>
      </c>
      <c r="B44" s="3"/>
      <c r="C44" s="3"/>
      <c r="D44" s="3"/>
      <c r="E44" s="3"/>
      <c r="F44" s="3"/>
      <c r="G44" s="3"/>
      <c r="H44" s="3"/>
    </row>
    <row r="45" spans="1:8" x14ac:dyDescent="0.2">
      <c r="A45" s="5" t="s">
        <v>61</v>
      </c>
      <c r="B45" s="5" t="s">
        <v>62</v>
      </c>
      <c r="C45" s="5" t="s">
        <v>63</v>
      </c>
      <c r="D45" s="5" t="s">
        <v>256</v>
      </c>
      <c r="E45" s="5" t="s">
        <v>269</v>
      </c>
      <c r="F45" s="5"/>
      <c r="G45" s="5"/>
      <c r="H45" s="5"/>
    </row>
    <row r="46" spans="1:8" x14ac:dyDescent="0.2">
      <c r="A46" s="6">
        <v>1213</v>
      </c>
      <c r="B46" s="4" t="s">
        <v>294</v>
      </c>
      <c r="C46" s="7">
        <v>0</v>
      </c>
      <c r="E46" s="4" t="str">
        <f>IF(OR(C46&lt;&gt;0),"","SIN INFORMACIÓN QUE REVELAR")</f>
        <v>SIN INFORMACIÓN QUE REVELAR</v>
      </c>
    </row>
    <row r="48" spans="1:8" x14ac:dyDescent="0.2">
      <c r="A48" s="3" t="s">
        <v>295</v>
      </c>
      <c r="B48" s="3"/>
      <c r="C48" s="3"/>
      <c r="D48" s="3"/>
      <c r="E48" s="3"/>
      <c r="F48" s="3"/>
      <c r="G48" s="3"/>
      <c r="H48" s="3"/>
    </row>
    <row r="49" spans="1:10" x14ac:dyDescent="0.2">
      <c r="A49" s="5" t="s">
        <v>61</v>
      </c>
      <c r="B49" s="5" t="s">
        <v>62</v>
      </c>
      <c r="C49" s="5" t="s">
        <v>63</v>
      </c>
      <c r="D49" s="5"/>
      <c r="E49" s="5"/>
      <c r="F49" s="5"/>
      <c r="G49" s="5"/>
      <c r="H49" s="5"/>
    </row>
    <row r="50" spans="1:10" x14ac:dyDescent="0.2">
      <c r="A50" s="6">
        <v>1211</v>
      </c>
      <c r="B50" s="4" t="s">
        <v>296</v>
      </c>
      <c r="C50" s="7">
        <v>0</v>
      </c>
      <c r="E50" s="4" t="str">
        <f>+IF(OR(C50&lt;&gt;0,C51&lt;&gt;0,C52&lt;&gt;0),"","SIN INFORMACIÓN QUE REVELAR")</f>
        <v>SIN INFORMACIÓN QUE REVELAR</v>
      </c>
    </row>
    <row r="51" spans="1:10" x14ac:dyDescent="0.2">
      <c r="A51" s="6">
        <v>1212</v>
      </c>
      <c r="B51" s="4" t="s">
        <v>566</v>
      </c>
      <c r="C51" s="7">
        <v>0</v>
      </c>
    </row>
    <row r="52" spans="1:10" x14ac:dyDescent="0.2">
      <c r="A52" s="6">
        <v>1214</v>
      </c>
      <c r="B52" s="4" t="s">
        <v>297</v>
      </c>
      <c r="C52" s="7">
        <v>0</v>
      </c>
    </row>
    <row r="53" spans="1:10" x14ac:dyDescent="0.2">
      <c r="C53" s="7"/>
    </row>
    <row r="54" spans="1:10" x14ac:dyDescent="0.2">
      <c r="A54" s="3" t="s">
        <v>298</v>
      </c>
      <c r="B54" s="3"/>
      <c r="C54" s="3"/>
      <c r="D54" s="3"/>
      <c r="E54" s="3"/>
      <c r="F54" s="3"/>
      <c r="G54" s="3"/>
      <c r="H54" s="3"/>
      <c r="I54" s="3"/>
      <c r="J54" s="3"/>
    </row>
    <row r="55" spans="1:10" x14ac:dyDescent="0.2">
      <c r="A55" s="5" t="s">
        <v>61</v>
      </c>
      <c r="B55" s="5" t="s">
        <v>62</v>
      </c>
      <c r="C55" s="5" t="s">
        <v>63</v>
      </c>
      <c r="D55" s="5" t="s">
        <v>299</v>
      </c>
      <c r="E55" s="5" t="s">
        <v>300</v>
      </c>
      <c r="F55" s="5" t="s">
        <v>301</v>
      </c>
      <c r="G55" s="5" t="s">
        <v>302</v>
      </c>
      <c r="H55" s="5" t="s">
        <v>303</v>
      </c>
      <c r="I55" s="5" t="s">
        <v>304</v>
      </c>
      <c r="J55" s="5" t="s">
        <v>269</v>
      </c>
    </row>
    <row r="56" spans="1:10" x14ac:dyDescent="0.2">
      <c r="A56" s="6">
        <v>1230</v>
      </c>
      <c r="B56" s="4" t="s">
        <v>305</v>
      </c>
      <c r="C56" s="7">
        <v>0</v>
      </c>
      <c r="D56" s="7">
        <v>0</v>
      </c>
      <c r="E56" s="7">
        <v>0</v>
      </c>
      <c r="F56" s="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6">
        <v>1231</v>
      </c>
      <c r="B57" s="4" t="s">
        <v>306</v>
      </c>
      <c r="C57" s="7">
        <v>0</v>
      </c>
      <c r="D57" s="8"/>
      <c r="E57" s="8"/>
    </row>
    <row r="58" spans="1:10" x14ac:dyDescent="0.2">
      <c r="A58" s="6">
        <v>1232</v>
      </c>
      <c r="B58" s="4" t="s">
        <v>307</v>
      </c>
      <c r="C58" s="7">
        <v>0</v>
      </c>
      <c r="D58" s="7">
        <v>0</v>
      </c>
      <c r="E58" s="7">
        <v>0</v>
      </c>
    </row>
    <row r="59" spans="1:10" x14ac:dyDescent="0.2">
      <c r="A59" s="6">
        <v>1233</v>
      </c>
      <c r="B59" s="4" t="s">
        <v>308</v>
      </c>
      <c r="C59" s="7">
        <v>0</v>
      </c>
      <c r="D59" s="7">
        <v>0</v>
      </c>
      <c r="E59" s="7">
        <v>0</v>
      </c>
    </row>
    <row r="60" spans="1:10" x14ac:dyDescent="0.2">
      <c r="A60" s="6">
        <v>1234</v>
      </c>
      <c r="B60" s="4" t="s">
        <v>309</v>
      </c>
      <c r="C60" s="7">
        <v>0</v>
      </c>
      <c r="D60" s="7">
        <v>0</v>
      </c>
      <c r="E60" s="7">
        <v>0</v>
      </c>
    </row>
    <row r="61" spans="1:10" x14ac:dyDescent="0.2">
      <c r="A61" s="6">
        <v>1235</v>
      </c>
      <c r="B61" s="4" t="s">
        <v>310</v>
      </c>
      <c r="C61" s="7">
        <v>0</v>
      </c>
      <c r="D61" s="7">
        <v>0</v>
      </c>
      <c r="E61" s="7">
        <v>0</v>
      </c>
    </row>
    <row r="62" spans="1:10" x14ac:dyDescent="0.2">
      <c r="A62" s="6">
        <v>1236</v>
      </c>
      <c r="B62" s="4" t="s">
        <v>311</v>
      </c>
      <c r="C62" s="7">
        <v>0</v>
      </c>
      <c r="D62" s="7">
        <v>0</v>
      </c>
      <c r="E62" s="7">
        <v>0</v>
      </c>
    </row>
    <row r="63" spans="1:10" x14ac:dyDescent="0.2">
      <c r="A63" s="6">
        <v>1239</v>
      </c>
      <c r="B63" s="4" t="s">
        <v>312</v>
      </c>
      <c r="C63" s="7">
        <v>0</v>
      </c>
      <c r="D63" s="7">
        <v>0</v>
      </c>
      <c r="E63" s="7">
        <v>0</v>
      </c>
    </row>
    <row r="64" spans="1:10" x14ac:dyDescent="0.2">
      <c r="A64" s="6">
        <v>1240</v>
      </c>
      <c r="B64" s="4" t="s">
        <v>313</v>
      </c>
      <c r="C64" s="7">
        <v>138810481.81999999</v>
      </c>
      <c r="D64" s="7">
        <v>0</v>
      </c>
      <c r="E64" s="7">
        <v>122180500.59999999</v>
      </c>
    </row>
    <row r="65" spans="1:9" x14ac:dyDescent="0.2">
      <c r="A65" s="6">
        <v>1241</v>
      </c>
      <c r="B65" s="4" t="s">
        <v>314</v>
      </c>
      <c r="C65" s="7">
        <v>0</v>
      </c>
      <c r="D65" s="7">
        <v>0</v>
      </c>
      <c r="E65" s="7">
        <v>0</v>
      </c>
    </row>
    <row r="66" spans="1:9" x14ac:dyDescent="0.2">
      <c r="A66" s="6">
        <v>1242</v>
      </c>
      <c r="B66" s="4" t="s">
        <v>315</v>
      </c>
      <c r="C66" s="7">
        <v>0</v>
      </c>
      <c r="D66" s="7">
        <v>0</v>
      </c>
      <c r="E66" s="7">
        <v>0</v>
      </c>
    </row>
    <row r="67" spans="1:9" x14ac:dyDescent="0.2">
      <c r="A67" s="6">
        <v>1243</v>
      </c>
      <c r="B67" s="4" t="s">
        <v>316</v>
      </c>
      <c r="C67" s="7">
        <v>0</v>
      </c>
      <c r="D67" s="7">
        <v>0</v>
      </c>
      <c r="E67" s="7">
        <v>0</v>
      </c>
    </row>
    <row r="68" spans="1:9" x14ac:dyDescent="0.2">
      <c r="A68" s="6">
        <v>1244</v>
      </c>
      <c r="B68" s="4" t="s">
        <v>317</v>
      </c>
      <c r="C68" s="7">
        <v>0</v>
      </c>
      <c r="D68" s="7">
        <v>0</v>
      </c>
      <c r="E68" s="7">
        <v>0</v>
      </c>
    </row>
    <row r="69" spans="1:9" x14ac:dyDescent="0.2">
      <c r="A69" s="6">
        <v>1245</v>
      </c>
      <c r="B69" s="4" t="s">
        <v>318</v>
      </c>
      <c r="C69" s="7">
        <v>0</v>
      </c>
      <c r="D69" s="7">
        <v>0</v>
      </c>
      <c r="E69" s="7">
        <v>0</v>
      </c>
    </row>
    <row r="70" spans="1:9" x14ac:dyDescent="0.2">
      <c r="A70" s="6">
        <v>1246</v>
      </c>
      <c r="B70" s="4" t="s">
        <v>319</v>
      </c>
      <c r="C70" s="7">
        <v>0</v>
      </c>
      <c r="D70" s="7">
        <v>0</v>
      </c>
      <c r="E70" s="7">
        <v>0</v>
      </c>
    </row>
    <row r="71" spans="1:9" x14ac:dyDescent="0.2">
      <c r="A71" s="6">
        <v>1247</v>
      </c>
      <c r="B71" s="4" t="s">
        <v>320</v>
      </c>
      <c r="C71" s="7">
        <v>0</v>
      </c>
      <c r="D71" s="7">
        <v>0</v>
      </c>
      <c r="E71" s="7">
        <v>0</v>
      </c>
    </row>
    <row r="72" spans="1:9" x14ac:dyDescent="0.2">
      <c r="A72" s="6">
        <v>1248</v>
      </c>
      <c r="B72" s="4" t="s">
        <v>321</v>
      </c>
      <c r="C72" s="7">
        <v>0</v>
      </c>
      <c r="D72" s="7">
        <v>0</v>
      </c>
      <c r="E72" s="7">
        <v>0</v>
      </c>
    </row>
    <row r="74" spans="1:9" x14ac:dyDescent="0.2">
      <c r="A74" s="3" t="s">
        <v>322</v>
      </c>
      <c r="B74" s="3"/>
      <c r="C74" s="3"/>
      <c r="D74" s="3"/>
      <c r="E74" s="3"/>
      <c r="F74" s="3"/>
      <c r="G74" s="3"/>
      <c r="H74" s="3"/>
      <c r="I74" s="3"/>
    </row>
    <row r="75" spans="1:9" x14ac:dyDescent="0.2">
      <c r="A75" s="5" t="s">
        <v>61</v>
      </c>
      <c r="B75" s="5" t="s">
        <v>62</v>
      </c>
      <c r="C75" s="5" t="s">
        <v>63</v>
      </c>
      <c r="D75" s="5" t="s">
        <v>323</v>
      </c>
      <c r="E75" s="5" t="s">
        <v>324</v>
      </c>
      <c r="F75" s="5" t="s">
        <v>567</v>
      </c>
      <c r="G75" s="5" t="s">
        <v>325</v>
      </c>
      <c r="H75" s="5" t="s">
        <v>303</v>
      </c>
      <c r="I75" s="5" t="s">
        <v>269</v>
      </c>
    </row>
    <row r="76" spans="1:9" x14ac:dyDescent="0.2">
      <c r="A76" s="6">
        <v>1250</v>
      </c>
      <c r="B76" s="4" t="s">
        <v>326</v>
      </c>
      <c r="C76" s="7">
        <v>0</v>
      </c>
      <c r="D76" s="7">
        <v>0</v>
      </c>
      <c r="E76" s="7">
        <v>0</v>
      </c>
      <c r="F76" s="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6">
        <v>1251</v>
      </c>
      <c r="B77" s="4" t="s">
        <v>327</v>
      </c>
      <c r="C77" s="7">
        <v>0</v>
      </c>
      <c r="D77" s="7">
        <v>0</v>
      </c>
      <c r="E77" s="7">
        <v>0</v>
      </c>
    </row>
    <row r="78" spans="1:9" x14ac:dyDescent="0.2">
      <c r="A78" s="6">
        <v>1252</v>
      </c>
      <c r="B78" s="4" t="s">
        <v>328</v>
      </c>
      <c r="C78" s="7">
        <v>0</v>
      </c>
      <c r="D78" s="7">
        <v>0</v>
      </c>
      <c r="E78" s="7">
        <v>0</v>
      </c>
    </row>
    <row r="79" spans="1:9" x14ac:dyDescent="0.2">
      <c r="A79" s="6">
        <v>1253</v>
      </c>
      <c r="B79" s="4" t="s">
        <v>329</v>
      </c>
      <c r="C79" s="7">
        <v>0</v>
      </c>
      <c r="D79" s="7">
        <v>0</v>
      </c>
      <c r="E79" s="7">
        <v>0</v>
      </c>
    </row>
    <row r="80" spans="1:9" x14ac:dyDescent="0.2">
      <c r="A80" s="6">
        <v>1254</v>
      </c>
      <c r="B80" s="4" t="s">
        <v>330</v>
      </c>
      <c r="C80" s="7">
        <v>0</v>
      </c>
      <c r="D80" s="7">
        <v>0</v>
      </c>
      <c r="E80" s="7">
        <v>0</v>
      </c>
    </row>
    <row r="81" spans="1:8" x14ac:dyDescent="0.2">
      <c r="A81" s="6">
        <v>1259</v>
      </c>
      <c r="B81" s="4" t="s">
        <v>331</v>
      </c>
      <c r="C81" s="7">
        <v>0</v>
      </c>
      <c r="D81" s="7">
        <v>0</v>
      </c>
      <c r="E81" s="7">
        <v>0</v>
      </c>
    </row>
    <row r="82" spans="1:8" x14ac:dyDescent="0.2">
      <c r="A82" s="6">
        <v>1270</v>
      </c>
      <c r="B82" s="4" t="s">
        <v>332</v>
      </c>
      <c r="C82" s="7">
        <v>183022.53</v>
      </c>
      <c r="D82" s="8"/>
      <c r="E82" s="8"/>
    </row>
    <row r="83" spans="1:8" x14ac:dyDescent="0.2">
      <c r="A83" s="6">
        <v>1271</v>
      </c>
      <c r="B83" s="4" t="s">
        <v>333</v>
      </c>
      <c r="C83" s="7">
        <v>0</v>
      </c>
      <c r="D83" s="8"/>
      <c r="E83" s="8"/>
    </row>
    <row r="84" spans="1:8" x14ac:dyDescent="0.2">
      <c r="A84" s="6">
        <v>1272</v>
      </c>
      <c r="B84" s="4" t="s">
        <v>334</v>
      </c>
      <c r="C84" s="7">
        <v>0</v>
      </c>
      <c r="D84" s="8"/>
      <c r="E84" s="8"/>
    </row>
    <row r="85" spans="1:8" x14ac:dyDescent="0.2">
      <c r="A85" s="6">
        <v>1273</v>
      </c>
      <c r="B85" s="4" t="s">
        <v>335</v>
      </c>
      <c r="C85" s="7">
        <v>183022.53</v>
      </c>
      <c r="D85" s="8"/>
      <c r="E85" s="8"/>
    </row>
    <row r="86" spans="1:8" x14ac:dyDescent="0.2">
      <c r="A86" s="6">
        <v>1274</v>
      </c>
      <c r="B86" s="4" t="s">
        <v>336</v>
      </c>
      <c r="C86" s="7">
        <v>0</v>
      </c>
      <c r="D86" s="8"/>
      <c r="E86" s="8"/>
    </row>
    <row r="87" spans="1:8" x14ac:dyDescent="0.2">
      <c r="A87" s="6">
        <v>1275</v>
      </c>
      <c r="B87" s="4" t="s">
        <v>337</v>
      </c>
      <c r="C87" s="7">
        <v>0</v>
      </c>
      <c r="D87" s="8"/>
      <c r="E87" s="8"/>
    </row>
    <row r="88" spans="1:8" x14ac:dyDescent="0.2">
      <c r="A88" s="6">
        <v>1279</v>
      </c>
      <c r="B88" s="4" t="s">
        <v>338</v>
      </c>
      <c r="C88" s="7">
        <v>0</v>
      </c>
      <c r="D88" s="8"/>
      <c r="E88" s="8"/>
    </row>
    <row r="90" spans="1:8" x14ac:dyDescent="0.2">
      <c r="A90" s="3" t="s">
        <v>339</v>
      </c>
      <c r="B90" s="3"/>
      <c r="C90" s="3"/>
      <c r="D90" s="3"/>
      <c r="E90" s="3"/>
      <c r="F90" s="3"/>
      <c r="G90" s="3"/>
      <c r="H90" s="3"/>
    </row>
    <row r="91" spans="1:8" x14ac:dyDescent="0.2">
      <c r="A91" s="5" t="s">
        <v>61</v>
      </c>
      <c r="B91" s="5" t="s">
        <v>62</v>
      </c>
      <c r="C91" s="5" t="s">
        <v>63</v>
      </c>
      <c r="D91" s="5" t="s">
        <v>568</v>
      </c>
      <c r="E91" s="5"/>
      <c r="F91" s="5"/>
      <c r="G91" s="5"/>
      <c r="H91" s="5"/>
    </row>
    <row r="92" spans="1:8" x14ac:dyDescent="0.2">
      <c r="A92" s="6">
        <v>1160</v>
      </c>
      <c r="B92" s="4" t="s">
        <v>340</v>
      </c>
      <c r="C92" s="7">
        <v>169036.2</v>
      </c>
      <c r="E92" s="4" t="str">
        <f>IF(OR(C92&lt;&gt;0,C93&lt;&gt;0,C94&lt;&gt;0),"","SIN INFORMACIÓN QUE REVELAR")</f>
        <v/>
      </c>
    </row>
    <row r="93" spans="1:8" x14ac:dyDescent="0.2">
      <c r="A93" s="6">
        <v>1161</v>
      </c>
      <c r="B93" s="4" t="s">
        <v>341</v>
      </c>
      <c r="C93" s="7">
        <v>0</v>
      </c>
    </row>
    <row r="94" spans="1:8" x14ac:dyDescent="0.2">
      <c r="A94" s="6">
        <v>1162</v>
      </c>
      <c r="B94" s="4" t="s">
        <v>342</v>
      </c>
      <c r="C94" s="7">
        <v>169036.2</v>
      </c>
    </row>
    <row r="95" spans="1:8" x14ac:dyDescent="0.2">
      <c r="C95" s="7"/>
    </row>
    <row r="96" spans="1:8" x14ac:dyDescent="0.2">
      <c r="A96" s="3" t="s">
        <v>569</v>
      </c>
      <c r="B96" s="3"/>
      <c r="C96" s="3"/>
      <c r="D96" s="3"/>
      <c r="E96" s="3"/>
      <c r="F96" s="3"/>
      <c r="G96" s="3"/>
      <c r="H96" s="3"/>
    </row>
    <row r="97" spans="1:8" x14ac:dyDescent="0.2">
      <c r="A97" s="5" t="s">
        <v>61</v>
      </c>
      <c r="B97" s="5" t="s">
        <v>62</v>
      </c>
      <c r="C97" s="5" t="s">
        <v>63</v>
      </c>
      <c r="D97" s="5" t="s">
        <v>269</v>
      </c>
      <c r="E97" s="5"/>
      <c r="F97" s="5"/>
      <c r="G97" s="5"/>
      <c r="H97" s="5"/>
    </row>
    <row r="98" spans="1:8" x14ac:dyDescent="0.2">
      <c r="A98" s="6">
        <v>1190</v>
      </c>
      <c r="B98" s="4" t="s">
        <v>343</v>
      </c>
      <c r="C98" s="7">
        <f>SUM(C99:C102)</f>
        <v>0</v>
      </c>
      <c r="E98" s="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6">
        <v>1191</v>
      </c>
      <c r="B99" s="4" t="s">
        <v>344</v>
      </c>
      <c r="C99" s="7">
        <v>0</v>
      </c>
    </row>
    <row r="100" spans="1:8" x14ac:dyDescent="0.2">
      <c r="A100" s="6">
        <v>1192</v>
      </c>
      <c r="B100" s="4" t="s">
        <v>570</v>
      </c>
      <c r="C100" s="7">
        <v>0</v>
      </c>
    </row>
    <row r="101" spans="1:8" x14ac:dyDescent="0.2">
      <c r="A101" s="6">
        <v>1193</v>
      </c>
      <c r="B101" s="4" t="s">
        <v>571</v>
      </c>
      <c r="C101" s="7">
        <v>0</v>
      </c>
    </row>
    <row r="102" spans="1:8" x14ac:dyDescent="0.2">
      <c r="A102" s="6">
        <v>1194</v>
      </c>
      <c r="B102" s="4" t="s">
        <v>345</v>
      </c>
      <c r="C102" s="7">
        <v>0</v>
      </c>
    </row>
    <row r="103" spans="1:8" x14ac:dyDescent="0.2">
      <c r="A103" s="6">
        <v>1290</v>
      </c>
      <c r="B103" s="4" t="s">
        <v>346</v>
      </c>
      <c r="C103" s="7">
        <f>SUM(C104:C106)</f>
        <v>0</v>
      </c>
    </row>
    <row r="104" spans="1:8" x14ac:dyDescent="0.2">
      <c r="A104" s="6">
        <v>1291</v>
      </c>
      <c r="B104" s="4" t="s">
        <v>347</v>
      </c>
      <c r="C104" s="7">
        <v>0</v>
      </c>
    </row>
    <row r="105" spans="1:8" x14ac:dyDescent="0.2">
      <c r="A105" s="6">
        <v>1292</v>
      </c>
      <c r="B105" s="4" t="s">
        <v>348</v>
      </c>
      <c r="C105" s="7">
        <v>0</v>
      </c>
    </row>
    <row r="106" spans="1:8" x14ac:dyDescent="0.2">
      <c r="A106" s="6">
        <v>1293</v>
      </c>
      <c r="B106" s="4" t="s">
        <v>349</v>
      </c>
      <c r="C106" s="7">
        <v>0</v>
      </c>
    </row>
    <row r="107" spans="1:8" x14ac:dyDescent="0.2">
      <c r="C107" s="7"/>
    </row>
    <row r="108" spans="1:8" x14ac:dyDescent="0.2">
      <c r="A108" s="3" t="s">
        <v>350</v>
      </c>
      <c r="B108" s="3"/>
      <c r="C108" s="3"/>
      <c r="D108" s="3"/>
      <c r="E108" s="3"/>
      <c r="F108" s="3"/>
      <c r="G108" s="3"/>
      <c r="H108" s="3"/>
    </row>
    <row r="109" spans="1:8" x14ac:dyDescent="0.2">
      <c r="A109" s="5" t="s">
        <v>61</v>
      </c>
      <c r="B109" s="5" t="s">
        <v>62</v>
      </c>
      <c r="C109" s="5" t="s">
        <v>63</v>
      </c>
      <c r="D109" s="5" t="s">
        <v>265</v>
      </c>
      <c r="E109" s="5" t="s">
        <v>266</v>
      </c>
      <c r="F109" s="5" t="s">
        <v>267</v>
      </c>
      <c r="G109" s="5" t="s">
        <v>351</v>
      </c>
      <c r="H109" s="5" t="s">
        <v>572</v>
      </c>
    </row>
    <row r="110" spans="1:8" x14ac:dyDescent="0.2">
      <c r="A110" s="6">
        <v>2110</v>
      </c>
      <c r="B110" s="4" t="s">
        <v>352</v>
      </c>
      <c r="C110" s="7">
        <v>2671281.2999999998</v>
      </c>
      <c r="D110" s="7">
        <v>2671281.2999999998</v>
      </c>
      <c r="E110" s="7">
        <v>0</v>
      </c>
      <c r="F110" s="7">
        <v>0</v>
      </c>
      <c r="G110" s="7">
        <v>0</v>
      </c>
      <c r="H110" s="4" t="s">
        <v>586</v>
      </c>
    </row>
    <row r="111" spans="1:8" x14ac:dyDescent="0.2">
      <c r="A111" s="6">
        <v>2111</v>
      </c>
      <c r="B111" s="4" t="s">
        <v>353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</row>
    <row r="112" spans="1:8" x14ac:dyDescent="0.2">
      <c r="A112" s="6">
        <v>2112</v>
      </c>
      <c r="B112" s="4" t="s">
        <v>354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</row>
    <row r="113" spans="1:8" x14ac:dyDescent="0.2">
      <c r="A113" s="6">
        <v>2113</v>
      </c>
      <c r="B113" s="4" t="s">
        <v>355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</row>
    <row r="114" spans="1:8" x14ac:dyDescent="0.2">
      <c r="A114" s="6">
        <v>2114</v>
      </c>
      <c r="B114" s="4" t="s">
        <v>356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</row>
    <row r="115" spans="1:8" x14ac:dyDescent="0.2">
      <c r="A115" s="6">
        <v>2115</v>
      </c>
      <c r="B115" s="4" t="s">
        <v>357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</row>
    <row r="116" spans="1:8" x14ac:dyDescent="0.2">
      <c r="A116" s="6">
        <v>2116</v>
      </c>
      <c r="B116" s="4" t="s">
        <v>358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</row>
    <row r="117" spans="1:8" x14ac:dyDescent="0.2">
      <c r="A117" s="6">
        <v>2117</v>
      </c>
      <c r="B117" s="4" t="s">
        <v>359</v>
      </c>
      <c r="C117" s="7">
        <v>150837.75</v>
      </c>
      <c r="D117" s="7">
        <v>150837.75</v>
      </c>
      <c r="E117" s="7">
        <v>0</v>
      </c>
      <c r="F117" s="7">
        <v>0</v>
      </c>
      <c r="G117" s="7">
        <v>0</v>
      </c>
    </row>
    <row r="118" spans="1:8" x14ac:dyDescent="0.2">
      <c r="A118" s="6">
        <v>2118</v>
      </c>
      <c r="B118" s="4" t="s">
        <v>360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</row>
    <row r="119" spans="1:8" x14ac:dyDescent="0.2">
      <c r="A119" s="6">
        <v>2119</v>
      </c>
      <c r="B119" s="4" t="s">
        <v>361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</row>
    <row r="120" spans="1:8" x14ac:dyDescent="0.2">
      <c r="A120" s="6">
        <v>2120</v>
      </c>
      <c r="B120" s="4" t="s">
        <v>362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</row>
    <row r="121" spans="1:8" x14ac:dyDescent="0.2">
      <c r="A121" s="6">
        <v>2121</v>
      </c>
      <c r="B121" s="4" t="s">
        <v>363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</row>
    <row r="122" spans="1:8" x14ac:dyDescent="0.2">
      <c r="A122" s="6">
        <v>2122</v>
      </c>
      <c r="B122" s="4" t="s">
        <v>364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</row>
    <row r="123" spans="1:8" x14ac:dyDescent="0.2">
      <c r="A123" s="6">
        <v>2129</v>
      </c>
      <c r="B123" s="4" t="s">
        <v>365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</row>
    <row r="125" spans="1:8" x14ac:dyDescent="0.2">
      <c r="A125" s="3" t="s">
        <v>366</v>
      </c>
      <c r="B125" s="3"/>
      <c r="C125" s="3"/>
      <c r="D125" s="3"/>
      <c r="E125" s="3"/>
      <c r="F125" s="3"/>
      <c r="G125" s="3"/>
      <c r="H125" s="3"/>
    </row>
    <row r="126" spans="1:8" x14ac:dyDescent="0.2">
      <c r="A126" s="5" t="s">
        <v>61</v>
      </c>
      <c r="B126" s="5" t="s">
        <v>62</v>
      </c>
      <c r="C126" s="5" t="s">
        <v>63</v>
      </c>
      <c r="D126" s="5" t="s">
        <v>367</v>
      </c>
      <c r="E126" s="5" t="s">
        <v>269</v>
      </c>
      <c r="F126" s="5"/>
      <c r="G126" s="5"/>
      <c r="H126" s="5"/>
    </row>
    <row r="127" spans="1:8" x14ac:dyDescent="0.2">
      <c r="A127" s="6">
        <v>2160</v>
      </c>
      <c r="B127" s="4" t="s">
        <v>368</v>
      </c>
      <c r="C127" s="7">
        <v>4065.01</v>
      </c>
      <c r="E127" s="4" t="str">
        <f>IF(OR(C127&lt;&gt;0,C128&lt;&gt;0,C129&lt;&gt;0,C130&lt;&gt;0,C131&lt;&gt;0,C132&lt;&gt;0,C133&lt;&gt;0,C134&lt;&gt;0,C135&lt;&gt;0,C136&lt;&gt;0,C137&lt;&gt;0,C138&lt;&gt;0,C139&lt;&gt;0,C140&lt;&gt;0),"","SIN INFORMACIÓN QUE REVELAR")</f>
        <v/>
      </c>
    </row>
    <row r="128" spans="1:8" x14ac:dyDescent="0.2">
      <c r="A128" s="6">
        <v>2161</v>
      </c>
      <c r="B128" s="4" t="s">
        <v>369</v>
      </c>
      <c r="C128" s="7">
        <v>4065.01</v>
      </c>
    </row>
    <row r="129" spans="1:8" x14ac:dyDescent="0.2">
      <c r="A129" s="6">
        <v>2162</v>
      </c>
      <c r="B129" s="4" t="s">
        <v>370</v>
      </c>
      <c r="C129" s="7">
        <v>0</v>
      </c>
    </row>
    <row r="130" spans="1:8" x14ac:dyDescent="0.2">
      <c r="A130" s="6">
        <v>2163</v>
      </c>
      <c r="B130" s="4" t="s">
        <v>371</v>
      </c>
      <c r="C130" s="7">
        <v>0</v>
      </c>
    </row>
    <row r="131" spans="1:8" x14ac:dyDescent="0.2">
      <c r="A131" s="6">
        <v>2164</v>
      </c>
      <c r="B131" s="4" t="s">
        <v>372</v>
      </c>
      <c r="C131" s="7">
        <v>0</v>
      </c>
    </row>
    <row r="132" spans="1:8" x14ac:dyDescent="0.2">
      <c r="A132" s="6">
        <v>2165</v>
      </c>
      <c r="B132" s="4" t="s">
        <v>373</v>
      </c>
      <c r="C132" s="7">
        <v>0</v>
      </c>
    </row>
    <row r="133" spans="1:8" x14ac:dyDescent="0.2">
      <c r="A133" s="6">
        <v>2166</v>
      </c>
      <c r="B133" s="4" t="s">
        <v>374</v>
      </c>
      <c r="C133" s="7">
        <v>0</v>
      </c>
    </row>
    <row r="134" spans="1:8" x14ac:dyDescent="0.2">
      <c r="A134" s="6">
        <v>2250</v>
      </c>
      <c r="B134" s="4" t="s">
        <v>375</v>
      </c>
      <c r="C134" s="7">
        <v>0</v>
      </c>
    </row>
    <row r="135" spans="1:8" x14ac:dyDescent="0.2">
      <c r="A135" s="6">
        <v>2251</v>
      </c>
      <c r="B135" s="4" t="s">
        <v>376</v>
      </c>
      <c r="C135" s="7">
        <v>0</v>
      </c>
    </row>
    <row r="136" spans="1:8" x14ac:dyDescent="0.2">
      <c r="A136" s="6">
        <v>2252</v>
      </c>
      <c r="B136" s="4" t="s">
        <v>377</v>
      </c>
      <c r="C136" s="7">
        <v>0</v>
      </c>
    </row>
    <row r="137" spans="1:8" x14ac:dyDescent="0.2">
      <c r="A137" s="6">
        <v>2253</v>
      </c>
      <c r="B137" s="4" t="s">
        <v>378</v>
      </c>
      <c r="C137" s="7">
        <v>0</v>
      </c>
    </row>
    <row r="138" spans="1:8" x14ac:dyDescent="0.2">
      <c r="A138" s="6">
        <v>2254</v>
      </c>
      <c r="B138" s="4" t="s">
        <v>379</v>
      </c>
      <c r="C138" s="7">
        <v>0</v>
      </c>
    </row>
    <row r="139" spans="1:8" x14ac:dyDescent="0.2">
      <c r="A139" s="6">
        <v>2255</v>
      </c>
      <c r="B139" s="4" t="s">
        <v>380</v>
      </c>
      <c r="C139" s="7">
        <v>0</v>
      </c>
    </row>
    <row r="140" spans="1:8" x14ac:dyDescent="0.2">
      <c r="A140" s="6">
        <v>2256</v>
      </c>
      <c r="B140" s="4" t="s">
        <v>381</v>
      </c>
      <c r="C140" s="7">
        <v>0</v>
      </c>
    </row>
    <row r="142" spans="1:8" x14ac:dyDescent="0.2">
      <c r="A142" s="3" t="s">
        <v>382</v>
      </c>
      <c r="B142" s="3"/>
      <c r="C142" s="3"/>
      <c r="D142" s="3"/>
      <c r="E142" s="3"/>
      <c r="F142" s="3"/>
      <c r="G142" s="3"/>
      <c r="H142" s="3"/>
    </row>
    <row r="143" spans="1:8" x14ac:dyDescent="0.2">
      <c r="A143" s="5" t="s">
        <v>61</v>
      </c>
      <c r="B143" s="5" t="s">
        <v>62</v>
      </c>
      <c r="C143" s="5" t="s">
        <v>63</v>
      </c>
      <c r="D143" s="5" t="s">
        <v>367</v>
      </c>
      <c r="E143" s="5" t="s">
        <v>269</v>
      </c>
      <c r="F143" s="5"/>
      <c r="G143" s="5"/>
      <c r="H143" s="5"/>
    </row>
    <row r="144" spans="1:8" x14ac:dyDescent="0.2">
      <c r="A144" s="6">
        <v>2150</v>
      </c>
      <c r="B144" s="4" t="s">
        <v>383</v>
      </c>
      <c r="C144" s="7">
        <f>SUM(C145:C147)</f>
        <v>0</v>
      </c>
      <c r="E144" s="4" t="str">
        <f>IF(OR(C144&lt;&gt;0,C145&lt;&gt;0,C146&lt;&gt;0,C147&lt;&gt;0,C148&lt;&gt;0,C149&lt;&gt;0,C150&lt;&gt;0,C151&lt;&gt;0),"","SIN INFORMACIÓN QUE REVELAR")</f>
        <v>SIN INFORMACIÓN QUE REVELAR</v>
      </c>
    </row>
    <row r="145" spans="1:8" x14ac:dyDescent="0.2">
      <c r="A145" s="6">
        <v>2151</v>
      </c>
      <c r="B145" s="4" t="s">
        <v>384</v>
      </c>
      <c r="C145" s="7">
        <v>0</v>
      </c>
    </row>
    <row r="146" spans="1:8" x14ac:dyDescent="0.2">
      <c r="A146" s="6">
        <v>2152</v>
      </c>
      <c r="B146" s="4" t="s">
        <v>385</v>
      </c>
      <c r="C146" s="7">
        <v>0</v>
      </c>
    </row>
    <row r="147" spans="1:8" x14ac:dyDescent="0.2">
      <c r="A147" s="6">
        <v>2159</v>
      </c>
      <c r="B147" s="4" t="s">
        <v>386</v>
      </c>
      <c r="C147" s="7">
        <v>0</v>
      </c>
    </row>
    <row r="148" spans="1:8" x14ac:dyDescent="0.2">
      <c r="A148" s="6">
        <v>2240</v>
      </c>
      <c r="B148" s="4" t="s">
        <v>387</v>
      </c>
      <c r="C148" s="7">
        <f>SUM(C149:C151)</f>
        <v>0</v>
      </c>
    </row>
    <row r="149" spans="1:8" x14ac:dyDescent="0.2">
      <c r="A149" s="6">
        <v>2241</v>
      </c>
      <c r="B149" s="4" t="s">
        <v>388</v>
      </c>
      <c r="C149" s="7">
        <v>0</v>
      </c>
    </row>
    <row r="150" spans="1:8" x14ac:dyDescent="0.2">
      <c r="A150" s="6">
        <v>2242</v>
      </c>
      <c r="B150" s="4" t="s">
        <v>389</v>
      </c>
      <c r="C150" s="7">
        <v>0</v>
      </c>
    </row>
    <row r="151" spans="1:8" x14ac:dyDescent="0.2">
      <c r="A151" s="6">
        <v>2249</v>
      </c>
      <c r="B151" s="4" t="s">
        <v>390</v>
      </c>
      <c r="C151" s="7">
        <v>0</v>
      </c>
    </row>
    <row r="153" spans="1:8" x14ac:dyDescent="0.2">
      <c r="A153" s="3" t="s">
        <v>391</v>
      </c>
      <c r="B153" s="3"/>
      <c r="C153" s="3"/>
      <c r="D153" s="3"/>
      <c r="E153" s="3"/>
      <c r="F153" s="3"/>
      <c r="G153" s="3"/>
      <c r="H153" s="3"/>
    </row>
    <row r="154" spans="1:8" x14ac:dyDescent="0.2">
      <c r="A154" s="5" t="s">
        <v>61</v>
      </c>
      <c r="B154" s="5" t="s">
        <v>62</v>
      </c>
      <c r="C154" s="5" t="s">
        <v>63</v>
      </c>
      <c r="D154" s="5" t="s">
        <v>367</v>
      </c>
      <c r="E154" s="5" t="s">
        <v>269</v>
      </c>
      <c r="F154" s="5"/>
      <c r="G154" s="5"/>
      <c r="H154" s="5"/>
    </row>
    <row r="155" spans="1:8" x14ac:dyDescent="0.2">
      <c r="A155" s="9">
        <v>2170</v>
      </c>
      <c r="B155" s="10" t="s">
        <v>392</v>
      </c>
      <c r="C155" s="11">
        <f>SUM(C156:C158)</f>
        <v>0</v>
      </c>
      <c r="D155" s="10"/>
      <c r="E155" s="10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8" x14ac:dyDescent="0.2">
      <c r="A156" s="9">
        <v>2171</v>
      </c>
      <c r="B156" s="10" t="s">
        <v>393</v>
      </c>
      <c r="C156" s="11">
        <v>0</v>
      </c>
      <c r="D156" s="10"/>
      <c r="E156" s="10"/>
    </row>
    <row r="157" spans="1:8" x14ac:dyDescent="0.2">
      <c r="A157" s="9">
        <v>2172</v>
      </c>
      <c r="B157" s="10" t="s">
        <v>394</v>
      </c>
      <c r="C157" s="11">
        <v>0</v>
      </c>
      <c r="D157" s="10"/>
      <c r="E157" s="10"/>
    </row>
    <row r="158" spans="1:8" x14ac:dyDescent="0.2">
      <c r="A158" s="9">
        <v>2179</v>
      </c>
      <c r="B158" s="10" t="s">
        <v>395</v>
      </c>
      <c r="C158" s="11">
        <v>0</v>
      </c>
      <c r="D158" s="10"/>
      <c r="E158" s="10"/>
    </row>
    <row r="159" spans="1:8" x14ac:dyDescent="0.2">
      <c r="A159" s="9">
        <v>2260</v>
      </c>
      <c r="B159" s="10" t="s">
        <v>396</v>
      </c>
      <c r="C159" s="11">
        <f>SUM(C160:C163)</f>
        <v>0</v>
      </c>
      <c r="D159" s="10"/>
      <c r="E159" s="10"/>
    </row>
    <row r="160" spans="1:8" x14ac:dyDescent="0.2">
      <c r="A160" s="9">
        <v>2261</v>
      </c>
      <c r="B160" s="10" t="s">
        <v>397</v>
      </c>
      <c r="C160" s="11">
        <v>0</v>
      </c>
      <c r="D160" s="10"/>
    </row>
    <row r="161" spans="1:8" x14ac:dyDescent="0.2">
      <c r="A161" s="9">
        <v>2262</v>
      </c>
      <c r="B161" s="10" t="s">
        <v>398</v>
      </c>
      <c r="C161" s="11">
        <v>0</v>
      </c>
      <c r="D161" s="10"/>
      <c r="E161" s="10"/>
    </row>
    <row r="162" spans="1:8" x14ac:dyDescent="0.2">
      <c r="A162" s="9">
        <v>2263</v>
      </c>
      <c r="B162" s="10" t="s">
        <v>399</v>
      </c>
      <c r="C162" s="11">
        <v>0</v>
      </c>
      <c r="D162" s="10"/>
      <c r="E162" s="10"/>
    </row>
    <row r="163" spans="1:8" x14ac:dyDescent="0.2">
      <c r="A163" s="9">
        <v>2269</v>
      </c>
      <c r="B163" s="10" t="s">
        <v>400</v>
      </c>
      <c r="C163" s="11">
        <v>0</v>
      </c>
      <c r="D163" s="10"/>
      <c r="E163" s="10"/>
    </row>
    <row r="164" spans="1:8" x14ac:dyDescent="0.2">
      <c r="A164" s="10"/>
      <c r="B164" s="10"/>
      <c r="C164" s="10"/>
      <c r="D164" s="10"/>
      <c r="E164" s="10"/>
    </row>
    <row r="165" spans="1:8" x14ac:dyDescent="0.2">
      <c r="A165" s="3" t="s">
        <v>401</v>
      </c>
      <c r="B165" s="3"/>
      <c r="C165" s="3"/>
      <c r="D165" s="3"/>
      <c r="E165" s="3"/>
      <c r="F165" s="3"/>
      <c r="G165" s="3"/>
      <c r="H165" s="3"/>
    </row>
    <row r="166" spans="1:8" x14ac:dyDescent="0.2">
      <c r="A166" s="5" t="s">
        <v>61</v>
      </c>
      <c r="B166" s="5" t="s">
        <v>62</v>
      </c>
      <c r="C166" s="5" t="s">
        <v>63</v>
      </c>
      <c r="D166" s="5" t="s">
        <v>367</v>
      </c>
      <c r="E166" s="5" t="s">
        <v>269</v>
      </c>
      <c r="F166" s="5"/>
      <c r="G166" s="5"/>
      <c r="H166" s="5"/>
    </row>
    <row r="167" spans="1:8" x14ac:dyDescent="0.2">
      <c r="A167" s="9">
        <v>2190</v>
      </c>
      <c r="B167" s="10" t="s">
        <v>402</v>
      </c>
      <c r="C167" s="11">
        <f>SUM(C168:C170)</f>
        <v>0</v>
      </c>
      <c r="D167" s="10"/>
      <c r="E167" s="10" t="str">
        <f>IF(OR(C167&lt;&gt;0,C168&lt;&gt;0,C169&lt;&gt;0,C170&lt;&gt;0),"","SIN INFORMACIÓN QUE REVELAR")</f>
        <v>SIN INFORMACIÓN QUE REVELAR</v>
      </c>
    </row>
    <row r="168" spans="1:8" x14ac:dyDescent="0.2">
      <c r="A168" s="9">
        <v>2191</v>
      </c>
      <c r="B168" s="10" t="s">
        <v>403</v>
      </c>
      <c r="C168" s="11">
        <v>0</v>
      </c>
      <c r="D168" s="10"/>
      <c r="E168" s="10"/>
    </row>
    <row r="169" spans="1:8" x14ac:dyDescent="0.2">
      <c r="A169" s="9">
        <v>2192</v>
      </c>
      <c r="B169" s="10" t="s">
        <v>404</v>
      </c>
      <c r="C169" s="11">
        <v>0</v>
      </c>
      <c r="D169" s="10"/>
    </row>
    <row r="170" spans="1:8" x14ac:dyDescent="0.2">
      <c r="A170" s="9">
        <v>2199</v>
      </c>
      <c r="B170" s="10" t="s">
        <v>405</v>
      </c>
      <c r="C170" s="11">
        <v>0</v>
      </c>
      <c r="D170" s="10"/>
      <c r="E170" s="10"/>
    </row>
    <row r="171" spans="1:8" x14ac:dyDescent="0.2">
      <c r="A171" s="10"/>
      <c r="B171" s="10"/>
      <c r="C171" s="11"/>
      <c r="D171" s="10"/>
      <c r="E171" s="10"/>
    </row>
    <row r="172" spans="1:8" x14ac:dyDescent="0.2">
      <c r="A172" s="10"/>
      <c r="B172" s="10"/>
      <c r="C172" s="10"/>
      <c r="D172" s="10"/>
      <c r="E172" s="10"/>
    </row>
    <row r="173" spans="1:8" x14ac:dyDescent="0.2">
      <c r="A173" s="10"/>
      <c r="B173" s="10" t="s">
        <v>573</v>
      </c>
      <c r="C173" s="10"/>
      <c r="D173" s="10"/>
      <c r="E173" s="10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007F1-43F9-4CB2-A03E-60BD7AC55494}">
  <sheetPr>
    <tabColor rgb="FF0070C0"/>
  </sheetPr>
  <dimension ref="A1:E31"/>
  <sheetViews>
    <sheetView topLeftCell="A9" workbookViewId="0">
      <selection sqref="A1:F45"/>
    </sheetView>
  </sheetViews>
  <sheetFormatPr baseColWidth="10" defaultColWidth="9.5703125" defaultRowHeight="11.25" x14ac:dyDescent="0.2"/>
  <cols>
    <col min="1" max="1" width="10.42578125" style="72" customWidth="1"/>
    <col min="2" max="2" width="50.42578125" style="72" customWidth="1"/>
    <col min="3" max="3" width="24" style="72" customWidth="1"/>
    <col min="4" max="4" width="17.42578125" style="72" customWidth="1"/>
    <col min="5" max="5" width="25.28515625" style="72" bestFit="1" customWidth="1"/>
    <col min="6" max="16384" width="9.5703125" style="72"/>
  </cols>
  <sheetData>
    <row r="1" spans="1:5" ht="12.6" customHeight="1" x14ac:dyDescent="0.2">
      <c r="A1" s="69" t="s">
        <v>0</v>
      </c>
      <c r="B1" s="69"/>
      <c r="C1" s="69"/>
      <c r="D1" s="70" t="s">
        <v>1</v>
      </c>
      <c r="E1" s="71">
        <v>2026</v>
      </c>
    </row>
    <row r="2" spans="1:5" ht="12.6" customHeight="1" x14ac:dyDescent="0.2">
      <c r="A2" s="69" t="s">
        <v>406</v>
      </c>
      <c r="B2" s="69"/>
      <c r="C2" s="69"/>
      <c r="D2" s="70" t="s">
        <v>3</v>
      </c>
      <c r="E2" s="71" t="s">
        <v>4</v>
      </c>
    </row>
    <row r="3" spans="1:5" ht="12.6" customHeight="1" x14ac:dyDescent="0.2">
      <c r="A3" s="69" t="s">
        <v>575</v>
      </c>
      <c r="B3" s="69"/>
      <c r="C3" s="69"/>
      <c r="D3" s="70" t="s">
        <v>5</v>
      </c>
      <c r="E3" s="71">
        <v>1</v>
      </c>
    </row>
    <row r="4" spans="1:5" ht="12.6" customHeight="1" x14ac:dyDescent="0.2">
      <c r="A4" s="69" t="s">
        <v>6</v>
      </c>
      <c r="B4" s="69"/>
      <c r="C4" s="69"/>
      <c r="D4" s="70"/>
      <c r="E4" s="71"/>
    </row>
    <row r="5" spans="1:5" x14ac:dyDescent="0.2">
      <c r="A5" s="73" t="s">
        <v>59</v>
      </c>
      <c r="B5" s="74"/>
      <c r="C5" s="74"/>
      <c r="D5" s="74"/>
      <c r="E5" s="74"/>
    </row>
    <row r="7" spans="1:5" x14ac:dyDescent="0.2">
      <c r="A7" s="74" t="s">
        <v>407</v>
      </c>
      <c r="B7" s="74"/>
      <c r="C7" s="74"/>
      <c r="D7" s="74"/>
      <c r="E7" s="74"/>
    </row>
    <row r="8" spans="1:5" x14ac:dyDescent="0.2">
      <c r="A8" s="75" t="s">
        <v>61</v>
      </c>
      <c r="B8" s="75" t="s">
        <v>62</v>
      </c>
      <c r="C8" s="75" t="s">
        <v>63</v>
      </c>
      <c r="D8" s="75" t="s">
        <v>256</v>
      </c>
      <c r="E8" s="75" t="s">
        <v>367</v>
      </c>
    </row>
    <row r="9" spans="1:5" x14ac:dyDescent="0.2">
      <c r="A9" s="76">
        <v>3110</v>
      </c>
      <c r="B9" s="72" t="s">
        <v>115</v>
      </c>
      <c r="C9" s="77">
        <v>2867525</v>
      </c>
      <c r="E9" s="72" t="str">
        <f>IF(OR(C9&lt;&gt;0,C10&lt;&gt;0,C11&lt;&gt;0),"","SIN INFORMACIÓN QUE REVELAR")</f>
        <v/>
      </c>
    </row>
    <row r="10" spans="1:5" x14ac:dyDescent="0.2">
      <c r="A10" s="76">
        <v>3120</v>
      </c>
      <c r="B10" s="72" t="s">
        <v>408</v>
      </c>
      <c r="C10" s="77">
        <v>0</v>
      </c>
      <c r="E10" s="4"/>
    </row>
    <row r="11" spans="1:5" x14ac:dyDescent="0.2">
      <c r="A11" s="76">
        <v>3130</v>
      </c>
      <c r="B11" s="72" t="s">
        <v>409</v>
      </c>
      <c r="C11" s="77">
        <v>0</v>
      </c>
    </row>
    <row r="13" spans="1:5" x14ac:dyDescent="0.2">
      <c r="A13" s="74" t="s">
        <v>410</v>
      </c>
      <c r="B13" s="74"/>
      <c r="C13" s="74"/>
      <c r="D13" s="74"/>
      <c r="E13" s="74"/>
    </row>
    <row r="14" spans="1:5" x14ac:dyDescent="0.2">
      <c r="A14" s="75" t="s">
        <v>61</v>
      </c>
      <c r="B14" s="75" t="s">
        <v>62</v>
      </c>
      <c r="C14" s="75" t="s">
        <v>63</v>
      </c>
      <c r="D14" s="75" t="s">
        <v>411</v>
      </c>
      <c r="E14" s="75"/>
    </row>
    <row r="15" spans="1:5" x14ac:dyDescent="0.2">
      <c r="A15" s="76">
        <v>3210</v>
      </c>
      <c r="B15" s="72" t="s">
        <v>412</v>
      </c>
      <c r="C15" s="77">
        <v>17543348.320000004</v>
      </c>
      <c r="E15" s="7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76">
        <v>3220</v>
      </c>
      <c r="B16" s="72" t="s">
        <v>413</v>
      </c>
      <c r="C16" s="77">
        <v>35261474.520000003</v>
      </c>
    </row>
    <row r="17" spans="1:5" x14ac:dyDescent="0.2">
      <c r="A17" s="76">
        <v>3230</v>
      </c>
      <c r="B17" s="72" t="s">
        <v>414</v>
      </c>
      <c r="C17" s="77">
        <v>0</v>
      </c>
    </row>
    <row r="18" spans="1:5" x14ac:dyDescent="0.2">
      <c r="A18" s="76">
        <v>3231</v>
      </c>
      <c r="B18" s="72" t="s">
        <v>415</v>
      </c>
      <c r="C18" s="77">
        <v>0</v>
      </c>
    </row>
    <row r="19" spans="1:5" x14ac:dyDescent="0.2">
      <c r="A19" s="76">
        <v>3232</v>
      </c>
      <c r="B19" s="72" t="s">
        <v>416</v>
      </c>
      <c r="C19" s="77">
        <v>0</v>
      </c>
      <c r="E19" s="4"/>
    </row>
    <row r="20" spans="1:5" x14ac:dyDescent="0.2">
      <c r="A20" s="76">
        <v>3233</v>
      </c>
      <c r="B20" s="72" t="s">
        <v>417</v>
      </c>
      <c r="C20" s="77">
        <v>0</v>
      </c>
    </row>
    <row r="21" spans="1:5" x14ac:dyDescent="0.2">
      <c r="A21" s="76">
        <v>3239</v>
      </c>
      <c r="B21" s="72" t="s">
        <v>418</v>
      </c>
      <c r="C21" s="77">
        <v>0</v>
      </c>
    </row>
    <row r="22" spans="1:5" x14ac:dyDescent="0.2">
      <c r="A22" s="76">
        <v>3240</v>
      </c>
      <c r="B22" s="72" t="s">
        <v>419</v>
      </c>
      <c r="C22" s="77">
        <v>0</v>
      </c>
    </row>
    <row r="23" spans="1:5" x14ac:dyDescent="0.2">
      <c r="A23" s="76">
        <v>3241</v>
      </c>
      <c r="B23" s="72" t="s">
        <v>420</v>
      </c>
      <c r="C23" s="77">
        <v>0</v>
      </c>
    </row>
    <row r="24" spans="1:5" x14ac:dyDescent="0.2">
      <c r="A24" s="76">
        <v>3242</v>
      </c>
      <c r="B24" s="72" t="s">
        <v>421</v>
      </c>
      <c r="C24" s="77">
        <v>0</v>
      </c>
    </row>
    <row r="25" spans="1:5" x14ac:dyDescent="0.2">
      <c r="A25" s="76">
        <v>3243</v>
      </c>
      <c r="B25" s="72" t="s">
        <v>422</v>
      </c>
      <c r="C25" s="77">
        <v>0</v>
      </c>
    </row>
    <row r="26" spans="1:5" x14ac:dyDescent="0.2">
      <c r="A26" s="76">
        <v>3250</v>
      </c>
      <c r="B26" s="72" t="s">
        <v>423</v>
      </c>
      <c r="C26" s="77">
        <v>-6937169.3099999996</v>
      </c>
    </row>
    <row r="27" spans="1:5" x14ac:dyDescent="0.2">
      <c r="A27" s="76">
        <v>3251</v>
      </c>
      <c r="B27" s="72" t="s">
        <v>424</v>
      </c>
      <c r="C27" s="77">
        <v>0</v>
      </c>
    </row>
    <row r="28" spans="1:5" x14ac:dyDescent="0.2">
      <c r="A28" s="76">
        <v>3252</v>
      </c>
      <c r="B28" s="72" t="s">
        <v>425</v>
      </c>
      <c r="C28" s="77">
        <v>0</v>
      </c>
    </row>
    <row r="29" spans="1:5" x14ac:dyDescent="0.2">
      <c r="A29" s="76">
        <v>3253</v>
      </c>
      <c r="B29" s="72" t="s">
        <v>574</v>
      </c>
      <c r="C29" s="77">
        <v>-6937169.3099999996</v>
      </c>
    </row>
    <row r="31" spans="1:5" x14ac:dyDescent="0.2">
      <c r="B31" s="72" t="s">
        <v>573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0D162-E31B-4071-BEDC-C3F8AE6DD416}">
  <sheetPr>
    <tabColor rgb="FF0070C0"/>
  </sheetPr>
  <dimension ref="A1:G143"/>
  <sheetViews>
    <sheetView topLeftCell="A90" zoomScaleNormal="100" workbookViewId="0">
      <selection sqref="A1:F45"/>
    </sheetView>
  </sheetViews>
  <sheetFormatPr baseColWidth="10" defaultColWidth="9.5703125" defaultRowHeight="11.25" x14ac:dyDescent="0.2"/>
  <cols>
    <col min="1" max="1" width="10.42578125" style="72" customWidth="1"/>
    <col min="2" max="2" width="66.42578125" style="72" bestFit="1" customWidth="1"/>
    <col min="3" max="3" width="16.140625" style="72" bestFit="1" customWidth="1"/>
    <col min="4" max="4" width="17.28515625" style="72" bestFit="1" customWidth="1"/>
    <col min="5" max="5" width="25.28515625" style="72" bestFit="1" customWidth="1"/>
    <col min="6" max="7" width="9.5703125" style="72"/>
    <col min="8" max="8" width="10.5703125" style="72" bestFit="1" customWidth="1"/>
    <col min="9" max="16384" width="9.5703125" style="72"/>
  </cols>
  <sheetData>
    <row r="1" spans="1:5" s="78" customFormat="1" ht="12.6" customHeight="1" x14ac:dyDescent="0.25">
      <c r="A1" s="69" t="s">
        <v>0</v>
      </c>
      <c r="B1" s="69"/>
      <c r="C1" s="69"/>
      <c r="D1" s="70" t="s">
        <v>1</v>
      </c>
      <c r="E1" s="71">
        <v>2026</v>
      </c>
    </row>
    <row r="2" spans="1:5" s="78" customFormat="1" ht="12.6" customHeight="1" x14ac:dyDescent="0.25">
      <c r="A2" s="69" t="s">
        <v>426</v>
      </c>
      <c r="B2" s="69"/>
      <c r="C2" s="69"/>
      <c r="D2" s="70" t="s">
        <v>3</v>
      </c>
      <c r="E2" s="71" t="s">
        <v>4</v>
      </c>
    </row>
    <row r="3" spans="1:5" s="78" customFormat="1" ht="12.6" customHeight="1" x14ac:dyDescent="0.25">
      <c r="A3" s="69" t="s">
        <v>575</v>
      </c>
      <c r="B3" s="69"/>
      <c r="C3" s="69"/>
      <c r="D3" s="70" t="s">
        <v>5</v>
      </c>
      <c r="E3" s="71">
        <v>1</v>
      </c>
    </row>
    <row r="4" spans="1:5" s="78" customFormat="1" ht="12.6" customHeight="1" x14ac:dyDescent="0.25">
      <c r="A4" s="69" t="s">
        <v>6</v>
      </c>
      <c r="B4" s="69"/>
      <c r="C4" s="69"/>
      <c r="D4" s="70"/>
      <c r="E4" s="71"/>
    </row>
    <row r="5" spans="1:5" x14ac:dyDescent="0.2">
      <c r="A5" s="73" t="s">
        <v>59</v>
      </c>
      <c r="B5" s="74"/>
      <c r="C5" s="74"/>
      <c r="D5" s="74"/>
      <c r="E5" s="74"/>
    </row>
    <row r="7" spans="1:5" x14ac:dyDescent="0.2">
      <c r="A7" s="74" t="s">
        <v>427</v>
      </c>
      <c r="B7" s="74"/>
      <c r="C7" s="74"/>
      <c r="D7" s="74"/>
      <c r="E7" s="79"/>
    </row>
    <row r="8" spans="1:5" x14ac:dyDescent="0.2">
      <c r="A8" s="75" t="s">
        <v>61</v>
      </c>
      <c r="B8" s="75" t="s">
        <v>62</v>
      </c>
      <c r="C8" s="80">
        <v>2026</v>
      </c>
      <c r="D8" s="80">
        <v>2025</v>
      </c>
      <c r="E8" s="81"/>
    </row>
    <row r="9" spans="1:5" x14ac:dyDescent="0.2">
      <c r="A9" s="76">
        <v>1111</v>
      </c>
      <c r="B9" s="72" t="s">
        <v>428</v>
      </c>
      <c r="C9" s="77">
        <v>5000</v>
      </c>
      <c r="D9" s="77">
        <v>0</v>
      </c>
      <c r="E9" s="72" t="str">
        <f>IF(OR(C9&lt;&gt;0,C10&lt;&gt;0,C11&lt;&gt;0,C12&lt;&gt;0,C13&lt;&gt;0,C14&lt;&gt;0,C15&lt;&gt;0,C16&lt;&gt;0),"","SIN INFORMACIÓN QUE REVELAR")</f>
        <v/>
      </c>
    </row>
    <row r="10" spans="1:5" x14ac:dyDescent="0.2">
      <c r="A10" s="76">
        <v>1112</v>
      </c>
      <c r="B10" s="72" t="s">
        <v>429</v>
      </c>
      <c r="C10" s="77">
        <v>33663864.219999999</v>
      </c>
      <c r="D10" s="77">
        <v>24535470.579999998</v>
      </c>
    </row>
    <row r="11" spans="1:5" x14ac:dyDescent="0.2">
      <c r="A11" s="76">
        <v>1113</v>
      </c>
      <c r="B11" s="72" t="s">
        <v>430</v>
      </c>
      <c r="C11" s="77">
        <v>0</v>
      </c>
      <c r="D11" s="77">
        <v>0</v>
      </c>
    </row>
    <row r="12" spans="1:5" x14ac:dyDescent="0.2">
      <c r="A12" s="76">
        <v>1114</v>
      </c>
      <c r="B12" s="72" t="s">
        <v>257</v>
      </c>
      <c r="C12" s="77">
        <v>0</v>
      </c>
      <c r="D12" s="77">
        <v>0</v>
      </c>
    </row>
    <row r="13" spans="1:5" x14ac:dyDescent="0.2">
      <c r="A13" s="76">
        <v>1115</v>
      </c>
      <c r="B13" s="72" t="s">
        <v>258</v>
      </c>
      <c r="C13" s="77">
        <v>0</v>
      </c>
      <c r="D13" s="77">
        <v>0</v>
      </c>
    </row>
    <row r="14" spans="1:5" x14ac:dyDescent="0.2">
      <c r="A14" s="76">
        <v>1116</v>
      </c>
      <c r="B14" s="72" t="s">
        <v>431</v>
      </c>
      <c r="C14" s="77">
        <v>23220</v>
      </c>
      <c r="D14" s="77">
        <v>23220</v>
      </c>
    </row>
    <row r="15" spans="1:5" x14ac:dyDescent="0.2">
      <c r="A15" s="76">
        <v>1119</v>
      </c>
      <c r="B15" s="72" t="s">
        <v>432</v>
      </c>
      <c r="C15" s="77">
        <v>0</v>
      </c>
      <c r="D15" s="77">
        <v>0</v>
      </c>
    </row>
    <row r="16" spans="1:5" x14ac:dyDescent="0.2">
      <c r="A16" s="82">
        <v>1110</v>
      </c>
      <c r="B16" s="83" t="s">
        <v>433</v>
      </c>
      <c r="C16" s="84">
        <f>SUM(C9:C15)</f>
        <v>33692084.219999999</v>
      </c>
      <c r="D16" s="84">
        <f>SUM(D9:D15)</f>
        <v>24558690.579999998</v>
      </c>
    </row>
    <row r="19" spans="1:5" x14ac:dyDescent="0.2">
      <c r="A19" s="74" t="s">
        <v>434</v>
      </c>
      <c r="B19" s="74"/>
      <c r="C19" s="74"/>
      <c r="D19" s="74"/>
    </row>
    <row r="20" spans="1:5" x14ac:dyDescent="0.2">
      <c r="A20" s="75" t="s">
        <v>61</v>
      </c>
      <c r="B20" s="75" t="s">
        <v>62</v>
      </c>
      <c r="C20" s="80">
        <v>2026</v>
      </c>
      <c r="D20" s="80">
        <v>2025</v>
      </c>
    </row>
    <row r="21" spans="1:5" x14ac:dyDescent="0.2">
      <c r="A21" s="76">
        <v>1230</v>
      </c>
      <c r="B21" s="72" t="s">
        <v>305</v>
      </c>
      <c r="C21" s="84">
        <f>SUM(C22:C28)</f>
        <v>0</v>
      </c>
      <c r="D21" s="84">
        <f>SUM(D22:D28)</f>
        <v>0</v>
      </c>
      <c r="E21" s="7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76">
        <v>1231</v>
      </c>
      <c r="B22" s="72" t="s">
        <v>306</v>
      </c>
      <c r="C22" s="77">
        <v>0</v>
      </c>
      <c r="D22" s="77">
        <v>0</v>
      </c>
    </row>
    <row r="23" spans="1:5" x14ac:dyDescent="0.2">
      <c r="A23" s="76">
        <v>1232</v>
      </c>
      <c r="B23" s="72" t="s">
        <v>307</v>
      </c>
      <c r="C23" s="77">
        <v>0</v>
      </c>
      <c r="D23" s="77">
        <v>0</v>
      </c>
    </row>
    <row r="24" spans="1:5" x14ac:dyDescent="0.2">
      <c r="A24" s="76">
        <v>1233</v>
      </c>
      <c r="B24" s="72" t="s">
        <v>308</v>
      </c>
      <c r="C24" s="77">
        <v>0</v>
      </c>
      <c r="D24" s="77">
        <v>0</v>
      </c>
    </row>
    <row r="25" spans="1:5" x14ac:dyDescent="0.2">
      <c r="A25" s="76">
        <v>1234</v>
      </c>
      <c r="B25" s="72" t="s">
        <v>309</v>
      </c>
      <c r="C25" s="77">
        <v>0</v>
      </c>
      <c r="D25" s="77">
        <v>0</v>
      </c>
    </row>
    <row r="26" spans="1:5" x14ac:dyDescent="0.2">
      <c r="A26" s="76">
        <v>1235</v>
      </c>
      <c r="B26" s="72" t="s">
        <v>310</v>
      </c>
      <c r="C26" s="77">
        <v>0</v>
      </c>
      <c r="D26" s="77">
        <v>0</v>
      </c>
    </row>
    <row r="27" spans="1:5" x14ac:dyDescent="0.2">
      <c r="A27" s="76">
        <v>1236</v>
      </c>
      <c r="B27" s="72" t="s">
        <v>311</v>
      </c>
      <c r="C27" s="77">
        <v>0</v>
      </c>
      <c r="D27" s="77">
        <v>0</v>
      </c>
    </row>
    <row r="28" spans="1:5" x14ac:dyDescent="0.2">
      <c r="A28" s="82">
        <v>1239</v>
      </c>
      <c r="B28" s="83" t="s">
        <v>312</v>
      </c>
      <c r="C28" s="77">
        <v>0</v>
      </c>
      <c r="D28" s="77">
        <v>0</v>
      </c>
    </row>
    <row r="29" spans="1:5" x14ac:dyDescent="0.2">
      <c r="A29" s="76">
        <v>1240</v>
      </c>
      <c r="B29" s="72" t="s">
        <v>313</v>
      </c>
      <c r="C29" s="84">
        <f>SUM(C30:C37)</f>
        <v>0</v>
      </c>
      <c r="D29" s="84">
        <f>SUM(D30:D37)</f>
        <v>33980</v>
      </c>
    </row>
    <row r="30" spans="1:5" x14ac:dyDescent="0.2">
      <c r="A30" s="76">
        <v>1241</v>
      </c>
      <c r="B30" s="72" t="s">
        <v>314</v>
      </c>
      <c r="C30" s="77">
        <v>0</v>
      </c>
      <c r="D30" s="77">
        <v>33980</v>
      </c>
    </row>
    <row r="31" spans="1:5" x14ac:dyDescent="0.2">
      <c r="A31" s="76">
        <v>1242</v>
      </c>
      <c r="B31" s="72" t="s">
        <v>315</v>
      </c>
      <c r="C31" s="77">
        <v>0</v>
      </c>
      <c r="D31" s="77">
        <v>0</v>
      </c>
    </row>
    <row r="32" spans="1:5" x14ac:dyDescent="0.2">
      <c r="A32" s="76">
        <v>1243</v>
      </c>
      <c r="B32" s="72" t="s">
        <v>316</v>
      </c>
      <c r="C32" s="77">
        <v>0</v>
      </c>
      <c r="D32" s="77">
        <v>0</v>
      </c>
    </row>
    <row r="33" spans="1:7" x14ac:dyDescent="0.2">
      <c r="A33" s="76">
        <v>1244</v>
      </c>
      <c r="B33" s="72" t="s">
        <v>317</v>
      </c>
      <c r="C33" s="77">
        <v>0</v>
      </c>
      <c r="D33" s="77">
        <v>0</v>
      </c>
    </row>
    <row r="34" spans="1:7" x14ac:dyDescent="0.2">
      <c r="A34" s="76">
        <v>1245</v>
      </c>
      <c r="B34" s="72" t="s">
        <v>318</v>
      </c>
      <c r="C34" s="77">
        <v>0</v>
      </c>
      <c r="D34" s="77">
        <v>0</v>
      </c>
    </row>
    <row r="35" spans="1:7" x14ac:dyDescent="0.2">
      <c r="A35" s="76">
        <v>1246</v>
      </c>
      <c r="B35" s="72" t="s">
        <v>319</v>
      </c>
      <c r="C35" s="77">
        <v>0</v>
      </c>
      <c r="D35" s="77">
        <v>0</v>
      </c>
    </row>
    <row r="36" spans="1:7" x14ac:dyDescent="0.2">
      <c r="A36" s="76">
        <v>1247</v>
      </c>
      <c r="B36" s="72" t="s">
        <v>320</v>
      </c>
      <c r="C36" s="77">
        <v>0</v>
      </c>
      <c r="D36" s="77">
        <v>0</v>
      </c>
    </row>
    <row r="37" spans="1:7" x14ac:dyDescent="0.2">
      <c r="A37" s="76">
        <v>1248</v>
      </c>
      <c r="B37" s="72" t="s">
        <v>321</v>
      </c>
      <c r="C37" s="77">
        <v>0</v>
      </c>
      <c r="D37" s="77">
        <v>0</v>
      </c>
    </row>
    <row r="38" spans="1:7" x14ac:dyDescent="0.2">
      <c r="A38" s="82">
        <v>1250</v>
      </c>
      <c r="B38" s="83" t="s">
        <v>326</v>
      </c>
      <c r="C38" s="85">
        <f>SUM(C39:C43)</f>
        <v>0</v>
      </c>
      <c r="D38" s="85">
        <f>SUM(D39:D43)</f>
        <v>0</v>
      </c>
    </row>
    <row r="39" spans="1:7" x14ac:dyDescent="0.2">
      <c r="A39" s="76">
        <v>1251</v>
      </c>
      <c r="B39" s="72" t="s">
        <v>327</v>
      </c>
      <c r="C39" s="11">
        <v>0</v>
      </c>
      <c r="D39" s="11">
        <v>0</v>
      </c>
    </row>
    <row r="40" spans="1:7" x14ac:dyDescent="0.2">
      <c r="A40" s="76">
        <v>1252</v>
      </c>
      <c r="B40" s="72" t="s">
        <v>328</v>
      </c>
      <c r="C40" s="11">
        <v>0</v>
      </c>
      <c r="D40" s="11">
        <v>0</v>
      </c>
    </row>
    <row r="41" spans="1:7" x14ac:dyDescent="0.2">
      <c r="A41" s="76">
        <v>1253</v>
      </c>
      <c r="B41" s="72" t="s">
        <v>329</v>
      </c>
      <c r="C41" s="11">
        <v>0</v>
      </c>
      <c r="D41" s="11">
        <v>0</v>
      </c>
    </row>
    <row r="42" spans="1:7" x14ac:dyDescent="0.2">
      <c r="A42" s="76">
        <v>1254</v>
      </c>
      <c r="B42" s="72" t="s">
        <v>330</v>
      </c>
      <c r="C42" s="11">
        <v>0</v>
      </c>
      <c r="D42" s="11">
        <v>0</v>
      </c>
    </row>
    <row r="43" spans="1:7" x14ac:dyDescent="0.2">
      <c r="A43" s="76">
        <v>1259</v>
      </c>
      <c r="B43" s="72" t="s">
        <v>331</v>
      </c>
      <c r="C43" s="11">
        <v>0</v>
      </c>
      <c r="D43" s="11">
        <v>0</v>
      </c>
    </row>
    <row r="44" spans="1:7" x14ac:dyDescent="0.2">
      <c r="A44" s="76"/>
      <c r="B44" s="72" t="s">
        <v>435</v>
      </c>
      <c r="C44" s="84">
        <f>C21+C29+C38</f>
        <v>0</v>
      </c>
      <c r="D44" s="84">
        <f>D21+D29+D38</f>
        <v>33980</v>
      </c>
    </row>
    <row r="45" spans="1:7" x14ac:dyDescent="0.2">
      <c r="A45" s="76"/>
    </row>
    <row r="46" spans="1:7" x14ac:dyDescent="0.2">
      <c r="A46" s="74" t="s">
        <v>436</v>
      </c>
      <c r="B46" s="74"/>
      <c r="C46" s="74"/>
      <c r="D46" s="74"/>
      <c r="E46" s="79"/>
    </row>
    <row r="47" spans="1:7" x14ac:dyDescent="0.2">
      <c r="A47" s="75" t="s">
        <v>61</v>
      </c>
      <c r="B47" s="75" t="s">
        <v>62</v>
      </c>
      <c r="C47" s="80">
        <v>2026</v>
      </c>
      <c r="D47" s="80">
        <v>2025</v>
      </c>
      <c r="E47" s="81"/>
    </row>
    <row r="48" spans="1:7" x14ac:dyDescent="0.2">
      <c r="A48" s="82">
        <v>3210</v>
      </c>
      <c r="B48" s="83" t="s">
        <v>437</v>
      </c>
      <c r="C48" s="84">
        <v>17543348.320000004</v>
      </c>
      <c r="D48" s="84">
        <v>1054577.3900000006</v>
      </c>
      <c r="E48" s="7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  <c r="F48" s="86"/>
      <c r="G48" s="87"/>
    </row>
    <row r="49" spans="1:7" x14ac:dyDescent="0.2">
      <c r="A49" s="76"/>
      <c r="B49" s="72" t="s">
        <v>438</v>
      </c>
      <c r="C49" s="84">
        <f>C54+C66+C94+C97+C50</f>
        <v>21160.380000000005</v>
      </c>
      <c r="D49" s="84">
        <f>D54+D66+D94+D97+D50</f>
        <v>10370.520000000019</v>
      </c>
      <c r="F49" s="9"/>
      <c r="G49" s="88"/>
    </row>
    <row r="50" spans="1:7" x14ac:dyDescent="0.2">
      <c r="A50" s="76">
        <v>5100</v>
      </c>
      <c r="B50" s="72" t="s">
        <v>143</v>
      </c>
      <c r="C50" s="89">
        <f>SUM(C53+C51)</f>
        <v>0</v>
      </c>
      <c r="D50" s="89">
        <f>SUM(D53+D51)</f>
        <v>0</v>
      </c>
      <c r="F50" s="9"/>
      <c r="G50" s="88"/>
    </row>
    <row r="51" spans="1:7" x14ac:dyDescent="0.2">
      <c r="A51" s="76">
        <v>5120</v>
      </c>
      <c r="B51" s="72" t="s">
        <v>292</v>
      </c>
      <c r="C51" s="85">
        <f>C52</f>
        <v>0</v>
      </c>
      <c r="D51" s="85">
        <f>D52</f>
        <v>0</v>
      </c>
      <c r="F51" s="9"/>
      <c r="G51" s="88"/>
    </row>
    <row r="52" spans="1:7" x14ac:dyDescent="0.2">
      <c r="A52" s="76">
        <v>5120</v>
      </c>
      <c r="B52" s="72" t="s">
        <v>292</v>
      </c>
      <c r="C52" s="11">
        <v>0</v>
      </c>
      <c r="D52" s="11">
        <v>0</v>
      </c>
      <c r="F52" s="9"/>
      <c r="G52" s="88"/>
    </row>
    <row r="53" spans="1:7" x14ac:dyDescent="0.2">
      <c r="A53" s="76">
        <v>5130</v>
      </c>
      <c r="B53" s="72" t="s">
        <v>587</v>
      </c>
      <c r="C53" s="90">
        <v>0</v>
      </c>
      <c r="D53" s="90">
        <v>0</v>
      </c>
      <c r="F53" s="9"/>
      <c r="G53" s="88"/>
    </row>
    <row r="54" spans="1:7" x14ac:dyDescent="0.2">
      <c r="A54" s="76">
        <v>5400</v>
      </c>
      <c r="B54" s="72" t="s">
        <v>209</v>
      </c>
      <c r="C54" s="84">
        <f>C55+C57+C59+C61+C63</f>
        <v>0</v>
      </c>
      <c r="D54" s="84">
        <f>D55+D57+D59+D61+D63</f>
        <v>0</v>
      </c>
      <c r="F54" s="86"/>
      <c r="G54" s="87"/>
    </row>
    <row r="55" spans="1:7" x14ac:dyDescent="0.2">
      <c r="A55" s="76">
        <v>5410</v>
      </c>
      <c r="B55" s="72" t="s">
        <v>439</v>
      </c>
      <c r="C55" s="77">
        <f>C56</f>
        <v>0</v>
      </c>
      <c r="D55" s="77">
        <f>D56</f>
        <v>0</v>
      </c>
      <c r="F55" s="9"/>
      <c r="G55" s="10"/>
    </row>
    <row r="56" spans="1:7" x14ac:dyDescent="0.2">
      <c r="A56" s="76">
        <v>5411</v>
      </c>
      <c r="B56" s="72" t="s">
        <v>211</v>
      </c>
      <c r="C56" s="77">
        <v>0</v>
      </c>
      <c r="D56" s="77">
        <v>0</v>
      </c>
      <c r="F56" s="9"/>
      <c r="G56" s="10"/>
    </row>
    <row r="57" spans="1:7" x14ac:dyDescent="0.2">
      <c r="A57" s="76">
        <v>5420</v>
      </c>
      <c r="B57" s="72" t="s">
        <v>440</v>
      </c>
      <c r="C57" s="77">
        <f>C58</f>
        <v>0</v>
      </c>
      <c r="D57" s="77">
        <f>D58</f>
        <v>0</v>
      </c>
      <c r="F57" s="9"/>
      <c r="G57" s="10"/>
    </row>
    <row r="58" spans="1:7" x14ac:dyDescent="0.2">
      <c r="A58" s="82">
        <v>5421</v>
      </c>
      <c r="B58" s="83" t="s">
        <v>214</v>
      </c>
      <c r="C58" s="77">
        <v>0</v>
      </c>
      <c r="D58" s="77">
        <v>0</v>
      </c>
      <c r="F58" s="9"/>
      <c r="G58" s="10"/>
    </row>
    <row r="59" spans="1:7" x14ac:dyDescent="0.2">
      <c r="A59" s="76">
        <v>5430</v>
      </c>
      <c r="B59" s="72" t="s">
        <v>441</v>
      </c>
      <c r="C59" s="77">
        <f>C60</f>
        <v>0</v>
      </c>
      <c r="D59" s="77">
        <f>D60</f>
        <v>0</v>
      </c>
      <c r="F59" s="9"/>
      <c r="G59" s="10"/>
    </row>
    <row r="60" spans="1:7" x14ac:dyDescent="0.2">
      <c r="A60" s="76">
        <v>5431</v>
      </c>
      <c r="B60" s="72" t="s">
        <v>217</v>
      </c>
      <c r="C60" s="77">
        <v>0</v>
      </c>
      <c r="D60" s="77">
        <v>0</v>
      </c>
      <c r="F60" s="9"/>
      <c r="G60" s="10"/>
    </row>
    <row r="61" spans="1:7" x14ac:dyDescent="0.2">
      <c r="A61" s="76">
        <v>5440</v>
      </c>
      <c r="B61" s="72" t="s">
        <v>442</v>
      </c>
      <c r="C61" s="77">
        <f>C62</f>
        <v>0</v>
      </c>
      <c r="D61" s="77">
        <f>D62</f>
        <v>0</v>
      </c>
      <c r="F61" s="9"/>
      <c r="G61" s="10"/>
    </row>
    <row r="62" spans="1:7" x14ac:dyDescent="0.2">
      <c r="A62" s="76">
        <v>5441</v>
      </c>
      <c r="B62" s="72" t="s">
        <v>442</v>
      </c>
      <c r="C62" s="77">
        <v>0</v>
      </c>
      <c r="D62" s="77">
        <v>0</v>
      </c>
      <c r="F62" s="9"/>
      <c r="G62" s="10"/>
    </row>
    <row r="63" spans="1:7" x14ac:dyDescent="0.2">
      <c r="A63" s="76">
        <v>5450</v>
      </c>
      <c r="B63" s="72" t="s">
        <v>443</v>
      </c>
      <c r="C63" s="77">
        <f>SUM(C64:C65)</f>
        <v>0</v>
      </c>
      <c r="D63" s="77">
        <f>SUM(D64:D65)</f>
        <v>0</v>
      </c>
      <c r="F63" s="9"/>
      <c r="G63" s="10"/>
    </row>
    <row r="64" spans="1:7" x14ac:dyDescent="0.2">
      <c r="A64" s="76">
        <v>5451</v>
      </c>
      <c r="B64" s="72" t="s">
        <v>221</v>
      </c>
      <c r="C64" s="77">
        <v>0</v>
      </c>
      <c r="D64" s="77">
        <v>0</v>
      </c>
      <c r="F64" s="9"/>
      <c r="G64" s="10"/>
    </row>
    <row r="65" spans="1:7" x14ac:dyDescent="0.2">
      <c r="A65" s="76">
        <v>5452</v>
      </c>
      <c r="B65" s="72" t="s">
        <v>222</v>
      </c>
      <c r="C65" s="77">
        <v>0</v>
      </c>
      <c r="D65" s="77">
        <v>0</v>
      </c>
      <c r="F65" s="9"/>
      <c r="G65" s="10"/>
    </row>
    <row r="66" spans="1:7" x14ac:dyDescent="0.2">
      <c r="A66" s="76">
        <v>5500</v>
      </c>
      <c r="B66" s="72" t="s">
        <v>223</v>
      </c>
      <c r="C66" s="84">
        <f>C67+C76+C79+C85</f>
        <v>0</v>
      </c>
      <c r="D66" s="84">
        <f>D67+D76+D79+D85</f>
        <v>0</v>
      </c>
      <c r="F66" s="86"/>
      <c r="G66" s="87"/>
    </row>
    <row r="67" spans="1:7" x14ac:dyDescent="0.2">
      <c r="A67" s="76">
        <v>5510</v>
      </c>
      <c r="B67" s="72" t="s">
        <v>224</v>
      </c>
      <c r="C67" s="77">
        <f>SUM(C68:C75)</f>
        <v>0</v>
      </c>
      <c r="D67" s="77">
        <f>SUM(D68:D75)</f>
        <v>0</v>
      </c>
      <c r="F67" s="86"/>
      <c r="G67" s="87"/>
    </row>
    <row r="68" spans="1:7" x14ac:dyDescent="0.2">
      <c r="A68" s="82">
        <v>5511</v>
      </c>
      <c r="B68" s="83" t="s">
        <v>225</v>
      </c>
      <c r="C68" s="77">
        <v>0</v>
      </c>
      <c r="D68" s="77">
        <v>0</v>
      </c>
      <c r="F68" s="9"/>
      <c r="G68" s="10"/>
    </row>
    <row r="69" spans="1:7" x14ac:dyDescent="0.2">
      <c r="A69" s="76">
        <v>5512</v>
      </c>
      <c r="B69" s="72" t="s">
        <v>226</v>
      </c>
      <c r="C69" s="77">
        <v>0</v>
      </c>
      <c r="D69" s="77">
        <v>0</v>
      </c>
      <c r="F69" s="9"/>
      <c r="G69" s="10"/>
    </row>
    <row r="70" spans="1:7" x14ac:dyDescent="0.2">
      <c r="A70" s="76">
        <v>5513</v>
      </c>
      <c r="B70" s="72" t="s">
        <v>227</v>
      </c>
      <c r="C70" s="77">
        <v>0</v>
      </c>
      <c r="D70" s="77">
        <v>0</v>
      </c>
      <c r="F70" s="9"/>
      <c r="G70" s="10"/>
    </row>
    <row r="71" spans="1:7" x14ac:dyDescent="0.2">
      <c r="A71" s="76">
        <v>5514</v>
      </c>
      <c r="B71" s="72" t="s">
        <v>228</v>
      </c>
      <c r="C71" s="77">
        <v>0</v>
      </c>
      <c r="D71" s="77">
        <v>0</v>
      </c>
      <c r="F71" s="9"/>
      <c r="G71" s="10"/>
    </row>
    <row r="72" spans="1:7" x14ac:dyDescent="0.2">
      <c r="A72" s="76">
        <v>5515</v>
      </c>
      <c r="B72" s="72" t="s">
        <v>229</v>
      </c>
      <c r="C72" s="77">
        <v>0</v>
      </c>
      <c r="D72" s="77">
        <v>0</v>
      </c>
      <c r="F72" s="9"/>
      <c r="G72" s="10"/>
    </row>
    <row r="73" spans="1:7" x14ac:dyDescent="0.2">
      <c r="A73" s="76">
        <v>5516</v>
      </c>
      <c r="B73" s="72" t="s">
        <v>230</v>
      </c>
      <c r="C73" s="77">
        <v>0</v>
      </c>
      <c r="D73" s="77">
        <v>0</v>
      </c>
      <c r="F73" s="9"/>
      <c r="G73" s="10"/>
    </row>
    <row r="74" spans="1:7" x14ac:dyDescent="0.2">
      <c r="A74" s="76">
        <v>5517</v>
      </c>
      <c r="B74" s="72" t="s">
        <v>231</v>
      </c>
      <c r="C74" s="77">
        <v>0</v>
      </c>
      <c r="D74" s="77">
        <v>0</v>
      </c>
      <c r="F74" s="9"/>
      <c r="G74" s="10"/>
    </row>
    <row r="75" spans="1:7" x14ac:dyDescent="0.2">
      <c r="A75" s="76">
        <v>5518</v>
      </c>
      <c r="B75" s="72" t="s">
        <v>232</v>
      </c>
      <c r="C75" s="77">
        <v>0</v>
      </c>
      <c r="D75" s="77">
        <v>0</v>
      </c>
      <c r="F75" s="9"/>
      <c r="G75" s="10"/>
    </row>
    <row r="76" spans="1:7" x14ac:dyDescent="0.2">
      <c r="A76" s="76">
        <v>5520</v>
      </c>
      <c r="B76" s="72" t="s">
        <v>233</v>
      </c>
      <c r="C76" s="77">
        <f>SUM(C77:C78)</f>
        <v>0</v>
      </c>
      <c r="D76" s="77">
        <f>SUM(D77:D78)</f>
        <v>0</v>
      </c>
      <c r="F76" s="86"/>
      <c r="G76" s="87"/>
    </row>
    <row r="77" spans="1:7" x14ac:dyDescent="0.2">
      <c r="A77" s="76">
        <v>5521</v>
      </c>
      <c r="B77" s="72" t="s">
        <v>234</v>
      </c>
      <c r="C77" s="77">
        <v>0</v>
      </c>
      <c r="D77" s="77">
        <v>0</v>
      </c>
      <c r="F77" s="9"/>
      <c r="G77" s="10"/>
    </row>
    <row r="78" spans="1:7" x14ac:dyDescent="0.2">
      <c r="A78" s="82">
        <v>5522</v>
      </c>
      <c r="B78" s="83" t="s">
        <v>235</v>
      </c>
      <c r="C78" s="77">
        <v>0</v>
      </c>
      <c r="D78" s="77">
        <v>0</v>
      </c>
      <c r="F78" s="9"/>
      <c r="G78" s="10"/>
    </row>
    <row r="79" spans="1:7" x14ac:dyDescent="0.2">
      <c r="A79" s="76">
        <v>5530</v>
      </c>
      <c r="B79" s="72" t="s">
        <v>236</v>
      </c>
      <c r="C79" s="77">
        <f>SUM(C80:C84)</f>
        <v>0</v>
      </c>
      <c r="D79" s="77">
        <f>SUM(D80:D84)</f>
        <v>0</v>
      </c>
      <c r="F79" s="86"/>
      <c r="G79" s="87"/>
    </row>
    <row r="80" spans="1:7" x14ac:dyDescent="0.2">
      <c r="A80" s="76">
        <v>5531</v>
      </c>
      <c r="B80" s="72" t="s">
        <v>237</v>
      </c>
      <c r="C80" s="77">
        <v>0</v>
      </c>
      <c r="D80" s="77">
        <v>0</v>
      </c>
      <c r="F80" s="9"/>
      <c r="G80" s="10"/>
    </row>
    <row r="81" spans="1:7" x14ac:dyDescent="0.2">
      <c r="A81" s="76">
        <v>5532</v>
      </c>
      <c r="B81" s="72" t="s">
        <v>238</v>
      </c>
      <c r="C81" s="77">
        <v>0</v>
      </c>
      <c r="D81" s="77">
        <v>0</v>
      </c>
      <c r="F81" s="9"/>
      <c r="G81" s="10"/>
    </row>
    <row r="82" spans="1:7" x14ac:dyDescent="0.2">
      <c r="A82" s="76">
        <v>5533</v>
      </c>
      <c r="B82" s="72" t="s">
        <v>239</v>
      </c>
      <c r="C82" s="77">
        <v>0</v>
      </c>
      <c r="D82" s="77">
        <v>0</v>
      </c>
      <c r="F82" s="9"/>
      <c r="G82" s="10"/>
    </row>
    <row r="83" spans="1:7" x14ac:dyDescent="0.2">
      <c r="A83" s="76">
        <v>5534</v>
      </c>
      <c r="B83" s="72" t="s">
        <v>240</v>
      </c>
      <c r="C83" s="77">
        <v>0</v>
      </c>
      <c r="D83" s="77">
        <v>0</v>
      </c>
      <c r="F83" s="9"/>
      <c r="G83" s="10"/>
    </row>
    <row r="84" spans="1:7" x14ac:dyDescent="0.2">
      <c r="A84" s="76">
        <v>5535</v>
      </c>
      <c r="B84" s="72" t="s">
        <v>241</v>
      </c>
      <c r="C84" s="77">
        <v>0</v>
      </c>
      <c r="D84" s="77">
        <v>0</v>
      </c>
      <c r="F84" s="9"/>
      <c r="G84" s="10"/>
    </row>
    <row r="85" spans="1:7" x14ac:dyDescent="0.2">
      <c r="A85" s="76">
        <v>5590</v>
      </c>
      <c r="B85" s="72" t="s">
        <v>242</v>
      </c>
      <c r="C85" s="77">
        <f>SUM(C86:C93)</f>
        <v>0</v>
      </c>
      <c r="D85" s="77">
        <f>SUM(D86:D93)</f>
        <v>0</v>
      </c>
      <c r="F85" s="86"/>
      <c r="G85" s="87"/>
    </row>
    <row r="86" spans="1:7" x14ac:dyDescent="0.2">
      <c r="A86" s="76">
        <v>5591</v>
      </c>
      <c r="B86" s="72" t="s">
        <v>243</v>
      </c>
      <c r="C86" s="77">
        <v>0</v>
      </c>
      <c r="D86" s="77">
        <v>0</v>
      </c>
      <c r="F86" s="9"/>
      <c r="G86" s="10"/>
    </row>
    <row r="87" spans="1:7" x14ac:dyDescent="0.2">
      <c r="A87" s="76">
        <v>5592</v>
      </c>
      <c r="B87" s="72" t="s">
        <v>244</v>
      </c>
      <c r="C87" s="77">
        <v>0</v>
      </c>
      <c r="D87" s="77">
        <v>0</v>
      </c>
      <c r="F87" s="9"/>
      <c r="G87" s="10"/>
    </row>
    <row r="88" spans="1:7" x14ac:dyDescent="0.2">
      <c r="A88" s="82">
        <v>5593</v>
      </c>
      <c r="B88" s="83" t="s">
        <v>245</v>
      </c>
      <c r="C88" s="77">
        <v>0</v>
      </c>
      <c r="D88" s="77">
        <v>0</v>
      </c>
      <c r="F88" s="9"/>
      <c r="G88" s="10"/>
    </row>
    <row r="89" spans="1:7" x14ac:dyDescent="0.2">
      <c r="A89" s="76">
        <v>5594</v>
      </c>
      <c r="B89" s="72" t="s">
        <v>444</v>
      </c>
      <c r="C89" s="77">
        <v>0</v>
      </c>
      <c r="D89" s="77">
        <v>0</v>
      </c>
      <c r="F89" s="9"/>
      <c r="G89" s="10"/>
    </row>
    <row r="90" spans="1:7" x14ac:dyDescent="0.2">
      <c r="A90" s="76">
        <v>5595</v>
      </c>
      <c r="B90" s="72" t="s">
        <v>247</v>
      </c>
      <c r="C90" s="77">
        <v>0</v>
      </c>
      <c r="D90" s="77">
        <v>0</v>
      </c>
      <c r="F90" s="9"/>
      <c r="G90" s="10"/>
    </row>
    <row r="91" spans="1:7" x14ac:dyDescent="0.2">
      <c r="A91" s="76">
        <v>5596</v>
      </c>
      <c r="B91" s="72" t="s">
        <v>139</v>
      </c>
      <c r="C91" s="77">
        <v>0</v>
      </c>
      <c r="D91" s="77">
        <v>0</v>
      </c>
      <c r="F91" s="9"/>
      <c r="G91" s="10"/>
    </row>
    <row r="92" spans="1:7" x14ac:dyDescent="0.2">
      <c r="A92" s="76">
        <v>5597</v>
      </c>
      <c r="B92" s="72" t="s">
        <v>248</v>
      </c>
      <c r="C92" s="77">
        <v>0</v>
      </c>
      <c r="D92" s="77">
        <v>0</v>
      </c>
      <c r="F92" s="9"/>
      <c r="G92" s="10"/>
    </row>
    <row r="93" spans="1:7" x14ac:dyDescent="0.2">
      <c r="A93" s="76">
        <v>5599</v>
      </c>
      <c r="B93" s="72" t="s">
        <v>250</v>
      </c>
      <c r="C93" s="77">
        <v>0</v>
      </c>
      <c r="D93" s="77">
        <v>0</v>
      </c>
      <c r="F93" s="9"/>
      <c r="G93" s="10"/>
    </row>
    <row r="94" spans="1:7" x14ac:dyDescent="0.2">
      <c r="A94" s="76">
        <v>5600</v>
      </c>
      <c r="B94" s="72" t="s">
        <v>251</v>
      </c>
      <c r="C94" s="84">
        <f>C95</f>
        <v>0</v>
      </c>
      <c r="D94" s="84">
        <f>D95</f>
        <v>0</v>
      </c>
      <c r="F94" s="86"/>
      <c r="G94" s="87"/>
    </row>
    <row r="95" spans="1:7" x14ac:dyDescent="0.2">
      <c r="A95" s="76">
        <v>5610</v>
      </c>
      <c r="B95" s="72" t="s">
        <v>252</v>
      </c>
      <c r="C95" s="77">
        <v>0</v>
      </c>
      <c r="D95" s="77">
        <v>0</v>
      </c>
      <c r="F95" s="86"/>
      <c r="G95" s="87"/>
    </row>
    <row r="96" spans="1:7" x14ac:dyDescent="0.2">
      <c r="A96" s="76">
        <v>5611</v>
      </c>
      <c r="B96" s="72" t="s">
        <v>253</v>
      </c>
      <c r="C96" s="77">
        <v>0</v>
      </c>
      <c r="D96" s="77">
        <v>0</v>
      </c>
      <c r="F96" s="9"/>
      <c r="G96" s="10"/>
    </row>
    <row r="97" spans="1:7" x14ac:dyDescent="0.2">
      <c r="A97" s="76">
        <v>2110</v>
      </c>
      <c r="B97" s="72" t="s">
        <v>445</v>
      </c>
      <c r="C97" s="84">
        <f>SUM(C98:C102)</f>
        <v>21160.380000000005</v>
      </c>
      <c r="D97" s="84">
        <f>SUM(D98:D102)</f>
        <v>10370.520000000019</v>
      </c>
      <c r="F97" s="86"/>
      <c r="G97" s="91"/>
    </row>
    <row r="98" spans="1:7" x14ac:dyDescent="0.2">
      <c r="A98" s="82">
        <v>2111</v>
      </c>
      <c r="B98" s="83" t="s">
        <v>446</v>
      </c>
      <c r="C98" s="77">
        <v>21160.380000000005</v>
      </c>
      <c r="D98" s="77">
        <v>10370.520000000019</v>
      </c>
      <c r="F98" s="9"/>
      <c r="G98" s="10"/>
    </row>
    <row r="99" spans="1:7" x14ac:dyDescent="0.2">
      <c r="A99" s="76">
        <v>2112</v>
      </c>
      <c r="B99" s="72" t="s">
        <v>447</v>
      </c>
      <c r="C99" s="77">
        <v>0</v>
      </c>
      <c r="D99" s="77">
        <v>0</v>
      </c>
      <c r="F99" s="9"/>
      <c r="G99" s="10"/>
    </row>
    <row r="100" spans="1:7" x14ac:dyDescent="0.2">
      <c r="A100" s="76">
        <v>2112</v>
      </c>
      <c r="B100" s="72" t="s">
        <v>448</v>
      </c>
      <c r="C100" s="77">
        <v>0</v>
      </c>
      <c r="D100" s="77">
        <v>0</v>
      </c>
      <c r="F100" s="9"/>
      <c r="G100" s="10"/>
    </row>
    <row r="101" spans="1:7" x14ac:dyDescent="0.2">
      <c r="A101" s="76">
        <v>2115</v>
      </c>
      <c r="B101" s="72" t="s">
        <v>449</v>
      </c>
      <c r="C101" s="77">
        <v>0</v>
      </c>
      <c r="D101" s="77">
        <v>0</v>
      </c>
      <c r="F101" s="9"/>
      <c r="G101" s="10"/>
    </row>
    <row r="102" spans="1:7" x14ac:dyDescent="0.2">
      <c r="A102" s="76">
        <v>2114</v>
      </c>
      <c r="B102" s="72" t="s">
        <v>588</v>
      </c>
      <c r="C102" s="77">
        <v>0</v>
      </c>
      <c r="D102" s="77">
        <v>0</v>
      </c>
      <c r="F102" s="9"/>
      <c r="G102" s="10"/>
    </row>
    <row r="103" spans="1:7" x14ac:dyDescent="0.2">
      <c r="A103" s="76"/>
      <c r="B103" s="72" t="s">
        <v>589</v>
      </c>
      <c r="C103" s="89">
        <f>+C104</f>
        <v>0</v>
      </c>
      <c r="D103" s="89">
        <f>+D104</f>
        <v>29000</v>
      </c>
      <c r="F103" s="86"/>
      <c r="G103" s="91"/>
    </row>
    <row r="104" spans="1:7" x14ac:dyDescent="0.2">
      <c r="A104" s="76">
        <v>1270</v>
      </c>
      <c r="B104" s="72" t="s">
        <v>332</v>
      </c>
      <c r="C104" s="92">
        <f>+C105</f>
        <v>0</v>
      </c>
      <c r="D104" s="92">
        <f>+D105</f>
        <v>29000</v>
      </c>
      <c r="F104" s="9"/>
      <c r="G104" s="93"/>
    </row>
    <row r="105" spans="1:7" x14ac:dyDescent="0.2">
      <c r="A105" s="76">
        <v>1273</v>
      </c>
      <c r="B105" s="72" t="s">
        <v>590</v>
      </c>
      <c r="C105" s="77">
        <v>0</v>
      </c>
      <c r="D105" s="94">
        <v>29000</v>
      </c>
      <c r="F105" s="9"/>
      <c r="G105" s="88"/>
    </row>
    <row r="106" spans="1:7" x14ac:dyDescent="0.2">
      <c r="A106" s="76"/>
      <c r="B106" s="72" t="s">
        <v>591</v>
      </c>
      <c r="C106" s="89">
        <f>+C107+C129</f>
        <v>0</v>
      </c>
      <c r="D106" s="89">
        <f>+D107+D129</f>
        <v>9189.59</v>
      </c>
      <c r="F106" s="9"/>
      <c r="G106" s="88"/>
    </row>
    <row r="107" spans="1:7" x14ac:dyDescent="0.2">
      <c r="A107" s="76">
        <v>4300</v>
      </c>
      <c r="B107" s="72" t="s">
        <v>592</v>
      </c>
      <c r="C107" s="92">
        <f>C121+C108+C111+C117+C119</f>
        <v>0</v>
      </c>
      <c r="D107" s="95">
        <f>D121+D108+D111+D117+D119</f>
        <v>0</v>
      </c>
      <c r="F107" s="86"/>
      <c r="G107" s="88"/>
    </row>
    <row r="108" spans="1:7" x14ac:dyDescent="0.2">
      <c r="A108" s="82">
        <v>4310</v>
      </c>
      <c r="B108" s="83" t="s">
        <v>124</v>
      </c>
      <c r="C108" s="92">
        <f>SUM(C109:C110)</f>
        <v>0</v>
      </c>
      <c r="D108" s="92">
        <f>SUM(D109:D110)</f>
        <v>0</v>
      </c>
      <c r="F108" s="86"/>
      <c r="G108" s="88"/>
    </row>
    <row r="109" spans="1:7" x14ac:dyDescent="0.2">
      <c r="A109" s="76">
        <v>4311</v>
      </c>
      <c r="B109" s="72" t="s">
        <v>125</v>
      </c>
      <c r="C109" s="94">
        <v>0</v>
      </c>
      <c r="D109" s="96">
        <v>0</v>
      </c>
      <c r="F109" s="9"/>
      <c r="G109" s="97"/>
    </row>
    <row r="110" spans="1:7" x14ac:dyDescent="0.2">
      <c r="A110" s="76">
        <v>4319</v>
      </c>
      <c r="B110" s="72" t="s">
        <v>126</v>
      </c>
      <c r="C110" s="94">
        <v>0</v>
      </c>
      <c r="D110" s="96">
        <v>0</v>
      </c>
      <c r="F110" s="9"/>
      <c r="G110" s="97"/>
    </row>
    <row r="111" spans="1:7" x14ac:dyDescent="0.2">
      <c r="A111" s="76">
        <v>4320</v>
      </c>
      <c r="B111" s="72" t="s">
        <v>127</v>
      </c>
      <c r="C111" s="92">
        <f>SUM(C112:C116)</f>
        <v>0</v>
      </c>
      <c r="D111" s="92">
        <f>SUM(D112:D116)</f>
        <v>0</v>
      </c>
      <c r="F111" s="86"/>
      <c r="G111" s="88"/>
    </row>
    <row r="112" spans="1:7" x14ac:dyDescent="0.2">
      <c r="A112" s="76">
        <v>4321</v>
      </c>
      <c r="B112" s="72" t="s">
        <v>128</v>
      </c>
      <c r="C112" s="94">
        <v>0</v>
      </c>
      <c r="D112" s="96">
        <v>0</v>
      </c>
      <c r="F112" s="9"/>
      <c r="G112" s="97"/>
    </row>
    <row r="113" spans="1:7" x14ac:dyDescent="0.2">
      <c r="A113" s="76">
        <v>4322</v>
      </c>
      <c r="B113" s="72" t="s">
        <v>129</v>
      </c>
      <c r="C113" s="94">
        <v>0</v>
      </c>
      <c r="D113" s="96">
        <v>0</v>
      </c>
      <c r="F113" s="9"/>
      <c r="G113" s="97"/>
    </row>
    <row r="114" spans="1:7" x14ac:dyDescent="0.2">
      <c r="A114" s="76">
        <v>4323</v>
      </c>
      <c r="B114" s="72" t="s">
        <v>130</v>
      </c>
      <c r="C114" s="94">
        <v>0</v>
      </c>
      <c r="D114" s="96">
        <v>0</v>
      </c>
      <c r="F114" s="9"/>
      <c r="G114" s="97"/>
    </row>
    <row r="115" spans="1:7" x14ac:dyDescent="0.2">
      <c r="A115" s="76">
        <v>4324</v>
      </c>
      <c r="B115" s="72" t="s">
        <v>131</v>
      </c>
      <c r="C115" s="94">
        <v>0</v>
      </c>
      <c r="D115" s="96">
        <v>0</v>
      </c>
      <c r="F115" s="9"/>
      <c r="G115" s="97"/>
    </row>
    <row r="116" spans="1:7" x14ac:dyDescent="0.2">
      <c r="A116" s="76">
        <v>4325</v>
      </c>
      <c r="B116" s="72" t="s">
        <v>132</v>
      </c>
      <c r="C116" s="94">
        <v>0</v>
      </c>
      <c r="D116" s="96">
        <v>0</v>
      </c>
      <c r="F116" s="9"/>
      <c r="G116" s="97"/>
    </row>
    <row r="117" spans="1:7" x14ac:dyDescent="0.2">
      <c r="A117" s="76">
        <v>4330</v>
      </c>
      <c r="B117" s="72" t="s">
        <v>133</v>
      </c>
      <c r="C117" s="92">
        <f>C118</f>
        <v>0</v>
      </c>
      <c r="D117" s="92">
        <f>D118</f>
        <v>0</v>
      </c>
      <c r="F117" s="86"/>
      <c r="G117" s="88"/>
    </row>
    <row r="118" spans="1:7" x14ac:dyDescent="0.2">
      <c r="A118" s="82">
        <v>4331</v>
      </c>
      <c r="B118" s="83" t="s">
        <v>133</v>
      </c>
      <c r="C118" s="94">
        <v>0</v>
      </c>
      <c r="D118" s="96">
        <v>0</v>
      </c>
      <c r="F118" s="9"/>
      <c r="G118" s="97"/>
    </row>
    <row r="119" spans="1:7" x14ac:dyDescent="0.2">
      <c r="A119" s="76">
        <v>4340</v>
      </c>
      <c r="B119" s="72" t="s">
        <v>134</v>
      </c>
      <c r="C119" s="92">
        <f>C120</f>
        <v>0</v>
      </c>
      <c r="D119" s="92">
        <f>D120</f>
        <v>0</v>
      </c>
      <c r="F119" s="86"/>
      <c r="G119" s="88"/>
    </row>
    <row r="120" spans="1:7" x14ac:dyDescent="0.2">
      <c r="A120" s="76">
        <v>4341</v>
      </c>
      <c r="B120" s="72" t="s">
        <v>134</v>
      </c>
      <c r="C120" s="94">
        <v>0</v>
      </c>
      <c r="D120" s="96">
        <v>0</v>
      </c>
      <c r="F120" s="9"/>
      <c r="G120" s="97"/>
    </row>
    <row r="121" spans="1:7" x14ac:dyDescent="0.2">
      <c r="A121" s="76">
        <v>4390</v>
      </c>
      <c r="B121" s="72" t="s">
        <v>135</v>
      </c>
      <c r="C121" s="98">
        <f>SUM(C122:C128)</f>
        <v>0</v>
      </c>
      <c r="D121" s="98">
        <f>SUM(D122:D128)</f>
        <v>0</v>
      </c>
      <c r="F121" s="86"/>
      <c r="G121" s="88"/>
    </row>
    <row r="122" spans="1:7" x14ac:dyDescent="0.2">
      <c r="A122" s="76">
        <v>4392</v>
      </c>
      <c r="B122" s="72" t="s">
        <v>136</v>
      </c>
      <c r="C122" s="99">
        <v>0</v>
      </c>
      <c r="D122" s="99">
        <v>0</v>
      </c>
      <c r="F122" s="9"/>
      <c r="G122" s="97"/>
    </row>
    <row r="123" spans="1:7" x14ac:dyDescent="0.2">
      <c r="A123" s="76">
        <v>4393</v>
      </c>
      <c r="B123" s="72" t="s">
        <v>137</v>
      </c>
      <c r="C123" s="99">
        <v>0</v>
      </c>
      <c r="D123" s="99">
        <v>0</v>
      </c>
      <c r="F123" s="9"/>
      <c r="G123" s="97"/>
    </row>
    <row r="124" spans="1:7" x14ac:dyDescent="0.2">
      <c r="A124" s="76">
        <v>4394</v>
      </c>
      <c r="B124" s="72" t="s">
        <v>138</v>
      </c>
      <c r="C124" s="99">
        <v>0</v>
      </c>
      <c r="D124" s="99">
        <v>0</v>
      </c>
      <c r="F124" s="9"/>
      <c r="G124" s="97"/>
    </row>
    <row r="125" spans="1:7" x14ac:dyDescent="0.2">
      <c r="A125" s="76">
        <v>4395</v>
      </c>
      <c r="B125" s="72" t="s">
        <v>139</v>
      </c>
      <c r="C125" s="99">
        <v>0</v>
      </c>
      <c r="D125" s="99">
        <v>0</v>
      </c>
      <c r="F125" s="9"/>
      <c r="G125" s="97"/>
    </row>
    <row r="126" spans="1:7" x14ac:dyDescent="0.2">
      <c r="A126" s="76">
        <v>4396</v>
      </c>
      <c r="B126" s="72" t="s">
        <v>140</v>
      </c>
      <c r="C126" s="99">
        <v>0</v>
      </c>
      <c r="D126" s="99">
        <v>0</v>
      </c>
      <c r="F126" s="9"/>
      <c r="G126" s="97"/>
    </row>
    <row r="127" spans="1:7" x14ac:dyDescent="0.2">
      <c r="A127" s="76">
        <v>4397</v>
      </c>
      <c r="B127" s="72" t="s">
        <v>141</v>
      </c>
      <c r="C127" s="99">
        <v>0</v>
      </c>
      <c r="D127" s="99">
        <v>0</v>
      </c>
      <c r="F127" s="9"/>
      <c r="G127" s="97"/>
    </row>
    <row r="128" spans="1:7" x14ac:dyDescent="0.2">
      <c r="A128" s="82">
        <v>4399</v>
      </c>
      <c r="B128" s="83" t="s">
        <v>135</v>
      </c>
      <c r="C128" s="94">
        <v>0</v>
      </c>
      <c r="D128" s="94">
        <v>0</v>
      </c>
      <c r="F128" s="9"/>
      <c r="G128" s="97"/>
    </row>
    <row r="129" spans="1:7" x14ac:dyDescent="0.2">
      <c r="A129" s="76">
        <v>1120</v>
      </c>
      <c r="B129" s="72" t="s">
        <v>450</v>
      </c>
      <c r="C129" s="84">
        <f>SUM(C130:C138)</f>
        <v>0</v>
      </c>
      <c r="D129" s="84">
        <v>9189.59</v>
      </c>
      <c r="F129" s="86"/>
      <c r="G129" s="91"/>
    </row>
    <row r="130" spans="1:7" x14ac:dyDescent="0.2">
      <c r="A130" s="76">
        <v>1124</v>
      </c>
      <c r="B130" s="72" t="s">
        <v>451</v>
      </c>
      <c r="C130" s="100">
        <v>0</v>
      </c>
      <c r="D130" s="77">
        <v>0</v>
      </c>
      <c r="F130" s="9"/>
      <c r="G130" s="93"/>
    </row>
    <row r="131" spans="1:7" x14ac:dyDescent="0.2">
      <c r="A131" s="76">
        <v>1124</v>
      </c>
      <c r="B131" s="72" t="s">
        <v>452</v>
      </c>
      <c r="C131" s="100">
        <v>0</v>
      </c>
      <c r="D131" s="77">
        <v>0</v>
      </c>
      <c r="F131" s="9"/>
      <c r="G131" s="93"/>
    </row>
    <row r="132" spans="1:7" x14ac:dyDescent="0.2">
      <c r="A132" s="76">
        <v>1124</v>
      </c>
      <c r="B132" s="72" t="s">
        <v>453</v>
      </c>
      <c r="C132" s="100">
        <v>0</v>
      </c>
      <c r="D132" s="77">
        <v>0</v>
      </c>
      <c r="F132" s="9"/>
      <c r="G132" s="93"/>
    </row>
    <row r="133" spans="1:7" x14ac:dyDescent="0.2">
      <c r="A133" s="76">
        <v>1124</v>
      </c>
      <c r="B133" s="72" t="s">
        <v>454</v>
      </c>
      <c r="C133" s="100">
        <v>0</v>
      </c>
      <c r="D133" s="77">
        <v>0</v>
      </c>
      <c r="F133" s="9"/>
      <c r="G133" s="93"/>
    </row>
    <row r="134" spans="1:7" x14ac:dyDescent="0.2">
      <c r="A134" s="76">
        <v>1124</v>
      </c>
      <c r="B134" s="72" t="s">
        <v>455</v>
      </c>
      <c r="C134" s="77">
        <v>0</v>
      </c>
      <c r="D134" s="77">
        <v>0</v>
      </c>
      <c r="F134" s="9"/>
      <c r="G134" s="93"/>
    </row>
    <row r="135" spans="1:7" x14ac:dyDescent="0.2">
      <c r="A135" s="76">
        <v>1124</v>
      </c>
      <c r="B135" s="72" t="s">
        <v>456</v>
      </c>
      <c r="C135" s="77">
        <v>0</v>
      </c>
      <c r="D135" s="77">
        <v>0</v>
      </c>
      <c r="F135" s="9"/>
      <c r="G135" s="93"/>
    </row>
    <row r="136" spans="1:7" x14ac:dyDescent="0.2">
      <c r="A136" s="76">
        <v>1122</v>
      </c>
      <c r="B136" s="72" t="s">
        <v>457</v>
      </c>
      <c r="C136" s="77">
        <v>0</v>
      </c>
      <c r="D136" s="77">
        <v>0</v>
      </c>
      <c r="F136" s="9"/>
      <c r="G136" s="93"/>
    </row>
    <row r="137" spans="1:7" x14ac:dyDescent="0.2">
      <c r="A137" s="76">
        <v>1122</v>
      </c>
      <c r="B137" s="72" t="s">
        <v>458</v>
      </c>
      <c r="C137" s="100">
        <v>0</v>
      </c>
      <c r="D137" s="77">
        <v>0</v>
      </c>
      <c r="F137" s="9"/>
      <c r="G137" s="93"/>
    </row>
    <row r="138" spans="1:7" x14ac:dyDescent="0.2">
      <c r="A138" s="82">
        <v>1122</v>
      </c>
      <c r="B138" s="83" t="s">
        <v>459</v>
      </c>
      <c r="C138" s="77">
        <v>0</v>
      </c>
      <c r="D138" s="77">
        <v>0</v>
      </c>
      <c r="F138" s="9"/>
      <c r="G138" s="93"/>
    </row>
    <row r="139" spans="1:7" x14ac:dyDescent="0.2">
      <c r="A139" s="76"/>
      <c r="B139" s="72" t="s">
        <v>593</v>
      </c>
      <c r="C139" s="84">
        <f>C48+C49-C103-C106</f>
        <v>17564508.700000003</v>
      </c>
      <c r="D139" s="84">
        <f>D48+D49-D103-D106</f>
        <v>1026758.3200000006</v>
      </c>
      <c r="F139" s="86"/>
      <c r="G139" s="91"/>
    </row>
    <row r="140" spans="1:7" x14ac:dyDescent="0.2">
      <c r="F140" s="9"/>
      <c r="G140" s="93"/>
    </row>
    <row r="141" spans="1:7" x14ac:dyDescent="0.2">
      <c r="A141" s="76"/>
      <c r="B141" s="72" t="s">
        <v>573</v>
      </c>
      <c r="F141" s="86"/>
      <c r="G141" s="91"/>
    </row>
    <row r="142" spans="1:7" x14ac:dyDescent="0.2">
      <c r="F142" s="9"/>
      <c r="G142" s="93"/>
    </row>
    <row r="143" spans="1:7" x14ac:dyDescent="0.2">
      <c r="F143" s="9"/>
      <c r="G143" s="10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3">
    <dataValidation allowBlank="1" showInputMessage="1" showErrorMessage="1" prompt="Importe final del periodo que corresponde la información financiera trimestral que se presenta." sqref="C47 C8 D64:D65 D55:D62 C20" xr:uid="{89E268AE-7F4E-48AF-BC18-AA9E61AFDA90}"/>
    <dataValidation allowBlank="1" showInputMessage="1" showErrorMessage="1" prompt="Saldo al 31 de diciembre del año anterior que se presenta" sqref="D8 D47 D20" xr:uid="{94A4F337-4F23-409B-91DE-6F406E0F6FBC}"/>
    <dataValidation allowBlank="1" showInputMessage="1" showErrorMessage="1" prompt="Importe del trimestre anterior" sqref="D63 D54 C49:D49 C54:C65" xr:uid="{B79DE36B-DA78-46B2-894B-1A500A50198B}"/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A1F7B-0304-48BB-83E8-5E4C6C05FCFA}">
  <sheetPr>
    <tabColor rgb="FF0070C0"/>
  </sheetPr>
  <dimension ref="A1:C23"/>
  <sheetViews>
    <sheetView showGridLines="0" workbookViewId="0">
      <selection sqref="A1:F45"/>
    </sheetView>
  </sheetViews>
  <sheetFormatPr baseColWidth="10" defaultColWidth="12" defaultRowHeight="11.25" x14ac:dyDescent="0.2"/>
  <cols>
    <col min="1" max="1" width="3.5703125" style="118" customWidth="1"/>
    <col min="2" max="2" width="66.140625" style="118" customWidth="1"/>
    <col min="3" max="3" width="18.42578125" style="118" customWidth="1"/>
    <col min="4" max="16384" width="12" style="118"/>
  </cols>
  <sheetData>
    <row r="1" spans="1:3" s="105" customFormat="1" ht="14.45" customHeight="1" x14ac:dyDescent="0.25">
      <c r="A1" s="102" t="s">
        <v>594</v>
      </c>
      <c r="B1" s="103"/>
      <c r="C1" s="104"/>
    </row>
    <row r="2" spans="1:3" s="105" customFormat="1" ht="14.45" customHeight="1" x14ac:dyDescent="0.25">
      <c r="A2" s="106" t="s">
        <v>460</v>
      </c>
      <c r="B2" s="107"/>
      <c r="C2" s="108"/>
    </row>
    <row r="3" spans="1:3" s="105" customFormat="1" ht="14.45" customHeight="1" x14ac:dyDescent="0.25">
      <c r="A3" s="106" t="s">
        <v>575</v>
      </c>
      <c r="B3" s="107"/>
      <c r="C3" s="108"/>
    </row>
    <row r="4" spans="1:3" s="112" customFormat="1" ht="14.45" customHeight="1" x14ac:dyDescent="0.2">
      <c r="A4" s="109" t="s">
        <v>461</v>
      </c>
      <c r="B4" s="110"/>
      <c r="C4" s="111"/>
    </row>
    <row r="5" spans="1:3" s="112" customFormat="1" ht="18" customHeight="1" x14ac:dyDescent="0.2">
      <c r="A5" s="113" t="s">
        <v>462</v>
      </c>
      <c r="B5" s="114"/>
      <c r="C5" s="115">
        <v>2026</v>
      </c>
    </row>
    <row r="6" spans="1:3" x14ac:dyDescent="0.2">
      <c r="A6" s="116" t="s">
        <v>463</v>
      </c>
      <c r="B6" s="116"/>
      <c r="C6" s="117">
        <v>43788118.340800002</v>
      </c>
    </row>
    <row r="7" spans="1:3" x14ac:dyDescent="0.2">
      <c r="B7" s="119"/>
      <c r="C7" s="119"/>
    </row>
    <row r="8" spans="1:3" x14ac:dyDescent="0.2">
      <c r="A8" s="120" t="s">
        <v>464</v>
      </c>
      <c r="B8" s="120"/>
      <c r="C8" s="121">
        <f>SUM(C9:C14)</f>
        <v>0</v>
      </c>
    </row>
    <row r="9" spans="1:3" x14ac:dyDescent="0.2">
      <c r="A9" s="122" t="s">
        <v>465</v>
      </c>
      <c r="B9" s="123" t="s">
        <v>124</v>
      </c>
      <c r="C9" s="124">
        <v>0</v>
      </c>
    </row>
    <row r="10" spans="1:3" x14ac:dyDescent="0.2">
      <c r="A10" s="125" t="s">
        <v>466</v>
      </c>
      <c r="B10" s="126" t="s">
        <v>467</v>
      </c>
      <c r="C10" s="124">
        <v>0</v>
      </c>
    </row>
    <row r="11" spans="1:3" x14ac:dyDescent="0.2">
      <c r="A11" s="125" t="s">
        <v>468</v>
      </c>
      <c r="B11" s="126" t="s">
        <v>133</v>
      </c>
      <c r="C11" s="124">
        <v>0</v>
      </c>
    </row>
    <row r="12" spans="1:3" x14ac:dyDescent="0.2">
      <c r="A12" s="125" t="s">
        <v>469</v>
      </c>
      <c r="B12" s="126" t="s">
        <v>134</v>
      </c>
      <c r="C12" s="124">
        <v>0</v>
      </c>
    </row>
    <row r="13" spans="1:3" x14ac:dyDescent="0.2">
      <c r="A13" s="125" t="s">
        <v>470</v>
      </c>
      <c r="B13" s="126" t="s">
        <v>135</v>
      </c>
      <c r="C13" s="124">
        <v>0</v>
      </c>
    </row>
    <row r="14" spans="1:3" x14ac:dyDescent="0.2">
      <c r="A14" s="127" t="s">
        <v>471</v>
      </c>
      <c r="B14" s="128" t="s">
        <v>472</v>
      </c>
      <c r="C14" s="124">
        <v>0</v>
      </c>
    </row>
    <row r="15" spans="1:3" x14ac:dyDescent="0.2">
      <c r="B15" s="129"/>
      <c r="C15" s="130"/>
    </row>
    <row r="16" spans="1:3" x14ac:dyDescent="0.2">
      <c r="A16" s="120" t="s">
        <v>473</v>
      </c>
      <c r="B16" s="119"/>
      <c r="C16" s="121">
        <f>SUM(C17:C19)</f>
        <v>0</v>
      </c>
    </row>
    <row r="17" spans="1:3" x14ac:dyDescent="0.2">
      <c r="A17" s="131">
        <v>3.1</v>
      </c>
      <c r="B17" s="126" t="s">
        <v>474</v>
      </c>
      <c r="C17" s="124">
        <v>0</v>
      </c>
    </row>
    <row r="18" spans="1:3" x14ac:dyDescent="0.2">
      <c r="A18" s="132">
        <v>3.2</v>
      </c>
      <c r="B18" s="126" t="s">
        <v>475</v>
      </c>
      <c r="C18" s="124">
        <v>0</v>
      </c>
    </row>
    <row r="19" spans="1:3" x14ac:dyDescent="0.2">
      <c r="A19" s="132">
        <v>3.3</v>
      </c>
      <c r="B19" s="128" t="s">
        <v>476</v>
      </c>
      <c r="C19" s="133">
        <v>0</v>
      </c>
    </row>
    <row r="20" spans="1:3" x14ac:dyDescent="0.2">
      <c r="B20" s="134"/>
      <c r="C20" s="135"/>
    </row>
    <row r="21" spans="1:3" x14ac:dyDescent="0.2">
      <c r="A21" s="136" t="s">
        <v>477</v>
      </c>
      <c r="B21" s="136"/>
      <c r="C21" s="117">
        <f>C6+C8-C16</f>
        <v>43788118.340800002</v>
      </c>
    </row>
    <row r="23" spans="1:3" x14ac:dyDescent="0.2">
      <c r="B23" s="118" t="s">
        <v>573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3B730-89F9-49EF-B623-CB66C67707BA}">
  <sheetPr>
    <tabColor rgb="FF0070C0"/>
  </sheetPr>
  <dimension ref="A1:C42"/>
  <sheetViews>
    <sheetView showGridLines="0" topLeftCell="A20" workbookViewId="0">
      <selection sqref="A1:F45"/>
    </sheetView>
  </sheetViews>
  <sheetFormatPr baseColWidth="10" defaultColWidth="12" defaultRowHeight="11.25" x14ac:dyDescent="0.2"/>
  <cols>
    <col min="1" max="1" width="3.85546875" style="118" customWidth="1"/>
    <col min="2" max="2" width="65" style="118" customWidth="1"/>
    <col min="3" max="3" width="18.42578125" style="118" customWidth="1"/>
    <col min="4" max="16384" width="12" style="118"/>
  </cols>
  <sheetData>
    <row r="1" spans="1:3" s="140" customFormat="1" ht="14.45" customHeight="1" x14ac:dyDescent="0.25">
      <c r="A1" s="137" t="s">
        <v>594</v>
      </c>
      <c r="B1" s="138"/>
      <c r="C1" s="139"/>
    </row>
    <row r="2" spans="1:3" s="140" customFormat="1" ht="14.45" customHeight="1" x14ac:dyDescent="0.25">
      <c r="A2" s="141" t="s">
        <v>478</v>
      </c>
      <c r="B2" s="142"/>
      <c r="C2" s="143"/>
    </row>
    <row r="3" spans="1:3" s="140" customFormat="1" ht="14.45" customHeight="1" x14ac:dyDescent="0.25">
      <c r="A3" s="141" t="s">
        <v>575</v>
      </c>
      <c r="B3" s="142"/>
      <c r="C3" s="143"/>
    </row>
    <row r="4" spans="1:3" ht="14.45" customHeight="1" x14ac:dyDescent="0.2">
      <c r="A4" s="109" t="s">
        <v>461</v>
      </c>
      <c r="B4" s="110"/>
      <c r="C4" s="111"/>
    </row>
    <row r="5" spans="1:3" ht="22.35" customHeight="1" x14ac:dyDescent="0.2">
      <c r="A5" s="113" t="s">
        <v>462</v>
      </c>
      <c r="B5" s="114"/>
      <c r="C5" s="115">
        <v>2026</v>
      </c>
    </row>
    <row r="6" spans="1:3" ht="11.1" customHeight="1" x14ac:dyDescent="0.2">
      <c r="A6" s="116" t="s">
        <v>479</v>
      </c>
      <c r="B6" s="116"/>
      <c r="C6" s="117">
        <v>43788118.340800002</v>
      </c>
    </row>
    <row r="7" spans="1:3" x14ac:dyDescent="0.2">
      <c r="A7" s="144"/>
      <c r="B7" s="119"/>
      <c r="C7" s="145"/>
    </row>
    <row r="8" spans="1:3" x14ac:dyDescent="0.2">
      <c r="A8" s="120" t="s">
        <v>480</v>
      </c>
      <c r="B8" s="146"/>
      <c r="C8" s="121">
        <f>SUM(C9:C29)</f>
        <v>0</v>
      </c>
    </row>
    <row r="9" spans="1:3" x14ac:dyDescent="0.2">
      <c r="A9" s="147">
        <v>2.1</v>
      </c>
      <c r="B9" s="148" t="s">
        <v>154</v>
      </c>
      <c r="C9" s="149">
        <v>0</v>
      </c>
    </row>
    <row r="10" spans="1:3" x14ac:dyDescent="0.2">
      <c r="A10" s="147">
        <v>2.2000000000000002</v>
      </c>
      <c r="B10" s="148" t="s">
        <v>151</v>
      </c>
      <c r="C10" s="149">
        <v>0</v>
      </c>
    </row>
    <row r="11" spans="1:3" x14ac:dyDescent="0.2">
      <c r="A11" s="150">
        <v>2.2999999999999998</v>
      </c>
      <c r="B11" s="151" t="s">
        <v>314</v>
      </c>
      <c r="C11" s="149">
        <v>0</v>
      </c>
    </row>
    <row r="12" spans="1:3" x14ac:dyDescent="0.2">
      <c r="A12" s="150">
        <v>2.4</v>
      </c>
      <c r="B12" s="151" t="s">
        <v>315</v>
      </c>
      <c r="C12" s="149">
        <v>0</v>
      </c>
    </row>
    <row r="13" spans="1:3" x14ac:dyDescent="0.2">
      <c r="A13" s="150">
        <v>2.5</v>
      </c>
      <c r="B13" s="151" t="s">
        <v>316</v>
      </c>
      <c r="C13" s="149">
        <v>0</v>
      </c>
    </row>
    <row r="14" spans="1:3" x14ac:dyDescent="0.2">
      <c r="A14" s="150">
        <v>2.6</v>
      </c>
      <c r="B14" s="151" t="s">
        <v>317</v>
      </c>
      <c r="C14" s="149">
        <v>0</v>
      </c>
    </row>
    <row r="15" spans="1:3" x14ac:dyDescent="0.2">
      <c r="A15" s="150">
        <v>2.7</v>
      </c>
      <c r="B15" s="151" t="s">
        <v>318</v>
      </c>
      <c r="C15" s="149">
        <v>0</v>
      </c>
    </row>
    <row r="16" spans="1:3" x14ac:dyDescent="0.2">
      <c r="A16" s="150">
        <v>2.8</v>
      </c>
      <c r="B16" s="151" t="s">
        <v>319</v>
      </c>
      <c r="C16" s="149">
        <v>0</v>
      </c>
    </row>
    <row r="17" spans="1:3" x14ac:dyDescent="0.2">
      <c r="A17" s="150">
        <v>2.9</v>
      </c>
      <c r="B17" s="151" t="s">
        <v>321</v>
      </c>
      <c r="C17" s="149">
        <v>0</v>
      </c>
    </row>
    <row r="18" spans="1:3" x14ac:dyDescent="0.2">
      <c r="A18" s="150" t="s">
        <v>481</v>
      </c>
      <c r="B18" s="151" t="s">
        <v>482</v>
      </c>
      <c r="C18" s="149">
        <v>0</v>
      </c>
    </row>
    <row r="19" spans="1:3" x14ac:dyDescent="0.2">
      <c r="A19" s="150" t="s">
        <v>483</v>
      </c>
      <c r="B19" s="151" t="s">
        <v>326</v>
      </c>
      <c r="C19" s="149">
        <v>0</v>
      </c>
    </row>
    <row r="20" spans="1:3" x14ac:dyDescent="0.2">
      <c r="A20" s="150" t="s">
        <v>484</v>
      </c>
      <c r="B20" s="151" t="s">
        <v>485</v>
      </c>
      <c r="C20" s="149">
        <v>0</v>
      </c>
    </row>
    <row r="21" spans="1:3" x14ac:dyDescent="0.2">
      <c r="A21" s="150" t="s">
        <v>486</v>
      </c>
      <c r="B21" s="151" t="s">
        <v>487</v>
      </c>
      <c r="C21" s="149">
        <v>0</v>
      </c>
    </row>
    <row r="22" spans="1:3" x14ac:dyDescent="0.2">
      <c r="A22" s="150" t="s">
        <v>488</v>
      </c>
      <c r="B22" s="151" t="s">
        <v>489</v>
      </c>
      <c r="C22" s="149">
        <v>0</v>
      </c>
    </row>
    <row r="23" spans="1:3" x14ac:dyDescent="0.2">
      <c r="A23" s="150" t="s">
        <v>490</v>
      </c>
      <c r="B23" s="151" t="s">
        <v>491</v>
      </c>
      <c r="C23" s="149">
        <v>0</v>
      </c>
    </row>
    <row r="24" spans="1:3" x14ac:dyDescent="0.2">
      <c r="A24" s="150" t="s">
        <v>492</v>
      </c>
      <c r="B24" s="151" t="s">
        <v>493</v>
      </c>
      <c r="C24" s="149">
        <v>0</v>
      </c>
    </row>
    <row r="25" spans="1:3" x14ac:dyDescent="0.2">
      <c r="A25" s="150" t="s">
        <v>494</v>
      </c>
      <c r="B25" s="151" t="s">
        <v>495</v>
      </c>
      <c r="C25" s="149">
        <v>0</v>
      </c>
    </row>
    <row r="26" spans="1:3" x14ac:dyDescent="0.2">
      <c r="A26" s="150" t="s">
        <v>496</v>
      </c>
      <c r="B26" s="151" t="s">
        <v>497</v>
      </c>
      <c r="C26" s="149">
        <v>0</v>
      </c>
    </row>
    <row r="27" spans="1:3" x14ac:dyDescent="0.2">
      <c r="A27" s="150" t="s">
        <v>498</v>
      </c>
      <c r="B27" s="151" t="s">
        <v>499</v>
      </c>
      <c r="C27" s="149">
        <v>0</v>
      </c>
    </row>
    <row r="28" spans="1:3" x14ac:dyDescent="0.2">
      <c r="A28" s="150" t="s">
        <v>500</v>
      </c>
      <c r="B28" s="151" t="s">
        <v>501</v>
      </c>
      <c r="C28" s="149">
        <v>0</v>
      </c>
    </row>
    <row r="29" spans="1:3" x14ac:dyDescent="0.2">
      <c r="A29" s="150" t="s">
        <v>502</v>
      </c>
      <c r="B29" s="148" t="s">
        <v>503</v>
      </c>
      <c r="C29" s="149">
        <v>0</v>
      </c>
    </row>
    <row r="30" spans="1:3" x14ac:dyDescent="0.2">
      <c r="A30" s="152"/>
      <c r="B30" s="153"/>
      <c r="C30" s="154"/>
    </row>
    <row r="31" spans="1:3" x14ac:dyDescent="0.2">
      <c r="A31" s="155" t="s">
        <v>504</v>
      </c>
      <c r="B31" s="156"/>
      <c r="C31" s="157">
        <f>SUM(C32:C38)</f>
        <v>0</v>
      </c>
    </row>
    <row r="32" spans="1:3" x14ac:dyDescent="0.2">
      <c r="A32" s="150" t="s">
        <v>505</v>
      </c>
      <c r="B32" s="151" t="s">
        <v>224</v>
      </c>
      <c r="C32" s="149">
        <v>0</v>
      </c>
    </row>
    <row r="33" spans="1:3" x14ac:dyDescent="0.2">
      <c r="A33" s="150" t="s">
        <v>506</v>
      </c>
      <c r="B33" s="151" t="s">
        <v>233</v>
      </c>
      <c r="C33" s="149">
        <v>0</v>
      </c>
    </row>
    <row r="34" spans="1:3" x14ac:dyDescent="0.2">
      <c r="A34" s="150" t="s">
        <v>507</v>
      </c>
      <c r="B34" s="151" t="s">
        <v>236</v>
      </c>
      <c r="C34" s="149">
        <v>0</v>
      </c>
    </row>
    <row r="35" spans="1:3" x14ac:dyDescent="0.2">
      <c r="A35" s="150" t="s">
        <v>508</v>
      </c>
      <c r="B35" s="151" t="s">
        <v>242</v>
      </c>
      <c r="C35" s="149">
        <v>0</v>
      </c>
    </row>
    <row r="36" spans="1:3" x14ac:dyDescent="0.2">
      <c r="A36" s="150" t="s">
        <v>509</v>
      </c>
      <c r="B36" s="151" t="s">
        <v>252</v>
      </c>
      <c r="C36" s="149">
        <v>0</v>
      </c>
    </row>
    <row r="37" spans="1:3" x14ac:dyDescent="0.2">
      <c r="A37" s="150" t="s">
        <v>510</v>
      </c>
      <c r="B37" s="151" t="s">
        <v>511</v>
      </c>
      <c r="C37" s="149">
        <v>0</v>
      </c>
    </row>
    <row r="38" spans="1:3" x14ac:dyDescent="0.2">
      <c r="A38" s="150" t="s">
        <v>512</v>
      </c>
      <c r="B38" s="148" t="s">
        <v>513</v>
      </c>
      <c r="C38" s="158">
        <v>0</v>
      </c>
    </row>
    <row r="39" spans="1:3" x14ac:dyDescent="0.2">
      <c r="A39" s="144"/>
      <c r="B39" s="159"/>
      <c r="C39" s="160"/>
    </row>
    <row r="40" spans="1:3" x14ac:dyDescent="0.2">
      <c r="A40" s="161" t="s">
        <v>514</v>
      </c>
      <c r="B40" s="162"/>
      <c r="C40" s="163">
        <f>C6-C8+C31</f>
        <v>43788118.340800002</v>
      </c>
    </row>
    <row r="42" spans="1:3" x14ac:dyDescent="0.2">
      <c r="B42" s="118" t="s">
        <v>573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BEF4D-9C6C-495E-9FDA-FF2B7BD9DBF2}">
  <sheetPr>
    <tabColor rgb="FF0070C0"/>
  </sheetPr>
  <dimension ref="A1:J59"/>
  <sheetViews>
    <sheetView tabSelected="1" zoomScale="90" zoomScaleNormal="90" workbookViewId="0">
      <selection sqref="A1:F45"/>
    </sheetView>
  </sheetViews>
  <sheetFormatPr baseColWidth="10" defaultColWidth="9.5703125" defaultRowHeight="11.25" x14ac:dyDescent="0.2"/>
  <cols>
    <col min="1" max="1" width="10.42578125" style="72" customWidth="1"/>
    <col min="2" max="2" width="71.85546875" style="72" bestFit="1" customWidth="1"/>
    <col min="3" max="6" width="16.42578125" style="72" customWidth="1"/>
    <col min="7" max="10" width="17.5703125" style="72" customWidth="1"/>
    <col min="11" max="16384" width="9.5703125" style="72"/>
  </cols>
  <sheetData>
    <row r="1" spans="1:10" ht="12" customHeight="1" x14ac:dyDescent="0.2">
      <c r="A1" s="69" t="s">
        <v>594</v>
      </c>
      <c r="B1" s="164"/>
      <c r="C1" s="164"/>
      <c r="D1" s="164"/>
      <c r="E1" s="164"/>
      <c r="F1" s="164"/>
      <c r="G1" s="70" t="s">
        <v>1</v>
      </c>
      <c r="H1" s="71">
        <v>2026</v>
      </c>
    </row>
    <row r="2" spans="1:10" ht="12" customHeight="1" x14ac:dyDescent="0.2">
      <c r="A2" s="69" t="s">
        <v>515</v>
      </c>
      <c r="B2" s="164"/>
      <c r="C2" s="164"/>
      <c r="D2" s="164"/>
      <c r="E2" s="164"/>
      <c r="F2" s="164"/>
      <c r="G2" s="70" t="s">
        <v>3</v>
      </c>
      <c r="H2" s="71" t="s">
        <v>4</v>
      </c>
    </row>
    <row r="3" spans="1:10" ht="12" customHeight="1" x14ac:dyDescent="0.2">
      <c r="A3" s="165" t="s">
        <v>575</v>
      </c>
      <c r="B3" s="166"/>
      <c r="C3" s="166"/>
      <c r="D3" s="166"/>
      <c r="E3" s="166"/>
      <c r="F3" s="166"/>
      <c r="G3" s="70" t="s">
        <v>5</v>
      </c>
      <c r="H3" s="71">
        <v>1</v>
      </c>
    </row>
    <row r="4" spans="1:10" ht="12" customHeight="1" x14ac:dyDescent="0.2">
      <c r="A4" s="165" t="str">
        <f>'Notas a los Edos Financiero'!A4</f>
        <v>(Cifras en Pesos)</v>
      </c>
      <c r="B4" s="166"/>
      <c r="C4" s="166"/>
      <c r="D4" s="166"/>
      <c r="E4" s="166"/>
      <c r="F4" s="166"/>
      <c r="G4" s="167"/>
      <c r="H4" s="167"/>
    </row>
    <row r="5" spans="1:10" x14ac:dyDescent="0.2">
      <c r="A5" s="73" t="s">
        <v>59</v>
      </c>
      <c r="B5" s="74"/>
      <c r="C5" s="74"/>
      <c r="D5" s="74"/>
      <c r="E5" s="74"/>
      <c r="F5" s="74"/>
      <c r="G5" s="74"/>
      <c r="H5" s="74"/>
    </row>
    <row r="8" spans="1:10" s="78" customFormat="1" ht="16.5" customHeight="1" x14ac:dyDescent="0.2">
      <c r="A8" s="75" t="s">
        <v>61</v>
      </c>
      <c r="B8" s="75" t="s">
        <v>462</v>
      </c>
      <c r="C8" s="75" t="s">
        <v>516</v>
      </c>
      <c r="D8" s="75" t="s">
        <v>517</v>
      </c>
      <c r="E8" s="75" t="s">
        <v>518</v>
      </c>
      <c r="F8" s="75" t="s">
        <v>519</v>
      </c>
      <c r="G8" s="75" t="s">
        <v>520</v>
      </c>
      <c r="H8" s="75" t="s">
        <v>521</v>
      </c>
      <c r="I8" s="75" t="s">
        <v>522</v>
      </c>
      <c r="J8" s="75" t="s">
        <v>523</v>
      </c>
    </row>
    <row r="9" spans="1:10" s="83" customFormat="1" x14ac:dyDescent="0.2">
      <c r="A9" s="82">
        <v>7000</v>
      </c>
      <c r="B9" s="83" t="s">
        <v>524</v>
      </c>
    </row>
    <row r="10" spans="1:10" x14ac:dyDescent="0.2">
      <c r="A10" s="72">
        <v>7110</v>
      </c>
      <c r="B10" s="72" t="s">
        <v>520</v>
      </c>
      <c r="C10" s="77">
        <v>0</v>
      </c>
      <c r="D10" s="77">
        <v>0</v>
      </c>
      <c r="E10" s="77">
        <v>0</v>
      </c>
      <c r="F10" s="77">
        <f>C10+D10+E10</f>
        <v>0</v>
      </c>
      <c r="G10" s="7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72">
        <v>7120</v>
      </c>
      <c r="B11" s="72" t="s">
        <v>525</v>
      </c>
      <c r="C11" s="77">
        <v>0</v>
      </c>
      <c r="D11" s="77">
        <v>0</v>
      </c>
      <c r="E11" s="77">
        <v>0</v>
      </c>
      <c r="F11" s="77">
        <f t="shared" ref="F11:F35" si="0">C11+D11+E11</f>
        <v>0</v>
      </c>
    </row>
    <row r="12" spans="1:10" x14ac:dyDescent="0.2">
      <c r="A12" s="72">
        <v>7130</v>
      </c>
      <c r="B12" s="72" t="s">
        <v>526</v>
      </c>
      <c r="C12" s="77">
        <v>0</v>
      </c>
      <c r="D12" s="77">
        <v>0</v>
      </c>
      <c r="E12" s="77">
        <v>0</v>
      </c>
      <c r="F12" s="77">
        <f t="shared" si="0"/>
        <v>0</v>
      </c>
    </row>
    <row r="13" spans="1:10" x14ac:dyDescent="0.2">
      <c r="A13" s="72">
        <v>7140</v>
      </c>
      <c r="B13" s="72" t="s">
        <v>527</v>
      </c>
      <c r="C13" s="77">
        <v>0</v>
      </c>
      <c r="D13" s="77">
        <v>0</v>
      </c>
      <c r="E13" s="77">
        <v>0</v>
      </c>
      <c r="F13" s="77">
        <f t="shared" si="0"/>
        <v>0</v>
      </c>
    </row>
    <row r="14" spans="1:10" x14ac:dyDescent="0.2">
      <c r="A14" s="72">
        <v>7150</v>
      </c>
      <c r="B14" s="72" t="s">
        <v>528</v>
      </c>
      <c r="C14" s="77">
        <v>0</v>
      </c>
      <c r="D14" s="77">
        <v>0</v>
      </c>
      <c r="E14" s="77">
        <v>0</v>
      </c>
      <c r="F14" s="77">
        <f t="shared" si="0"/>
        <v>0</v>
      </c>
    </row>
    <row r="15" spans="1:10" x14ac:dyDescent="0.2">
      <c r="A15" s="72">
        <v>7160</v>
      </c>
      <c r="B15" s="72" t="s">
        <v>529</v>
      </c>
      <c r="C15" s="77">
        <v>0</v>
      </c>
      <c r="D15" s="77">
        <v>0</v>
      </c>
      <c r="E15" s="77">
        <v>0</v>
      </c>
      <c r="F15" s="77">
        <f t="shared" si="0"/>
        <v>0</v>
      </c>
    </row>
    <row r="16" spans="1:10" x14ac:dyDescent="0.2">
      <c r="A16" s="72">
        <v>7210</v>
      </c>
      <c r="B16" s="72" t="s">
        <v>530</v>
      </c>
      <c r="C16" s="77">
        <v>0</v>
      </c>
      <c r="D16" s="77">
        <v>0</v>
      </c>
      <c r="E16" s="77">
        <v>0</v>
      </c>
      <c r="F16" s="77">
        <f t="shared" si="0"/>
        <v>0</v>
      </c>
    </row>
    <row r="17" spans="1:6" x14ac:dyDescent="0.2">
      <c r="A17" s="72">
        <v>7220</v>
      </c>
      <c r="B17" s="72" t="s">
        <v>531</v>
      </c>
      <c r="C17" s="77">
        <v>0</v>
      </c>
      <c r="D17" s="77">
        <v>0</v>
      </c>
      <c r="E17" s="77">
        <v>0</v>
      </c>
      <c r="F17" s="77">
        <f t="shared" si="0"/>
        <v>0</v>
      </c>
    </row>
    <row r="18" spans="1:6" x14ac:dyDescent="0.2">
      <c r="A18" s="72">
        <v>7230</v>
      </c>
      <c r="B18" s="72" t="s">
        <v>532</v>
      </c>
      <c r="C18" s="77">
        <v>0</v>
      </c>
      <c r="D18" s="77">
        <v>0</v>
      </c>
      <c r="E18" s="77">
        <v>0</v>
      </c>
      <c r="F18" s="77">
        <f t="shared" si="0"/>
        <v>0</v>
      </c>
    </row>
    <row r="19" spans="1:6" x14ac:dyDescent="0.2">
      <c r="A19" s="72">
        <v>7240</v>
      </c>
      <c r="B19" s="72" t="s">
        <v>533</v>
      </c>
      <c r="C19" s="77">
        <v>0</v>
      </c>
      <c r="D19" s="77">
        <v>0</v>
      </c>
      <c r="E19" s="77">
        <v>0</v>
      </c>
      <c r="F19" s="77">
        <f t="shared" si="0"/>
        <v>0</v>
      </c>
    </row>
    <row r="20" spans="1:6" x14ac:dyDescent="0.2">
      <c r="A20" s="72">
        <v>7250</v>
      </c>
      <c r="B20" s="72" t="s">
        <v>534</v>
      </c>
      <c r="C20" s="77">
        <v>0</v>
      </c>
      <c r="D20" s="77">
        <v>0</v>
      </c>
      <c r="E20" s="77">
        <v>0</v>
      </c>
      <c r="F20" s="77">
        <f t="shared" si="0"/>
        <v>0</v>
      </c>
    </row>
    <row r="21" spans="1:6" x14ac:dyDescent="0.2">
      <c r="A21" s="72">
        <v>7260</v>
      </c>
      <c r="B21" s="72" t="s">
        <v>535</v>
      </c>
      <c r="C21" s="77">
        <v>0</v>
      </c>
      <c r="D21" s="77">
        <v>0</v>
      </c>
      <c r="E21" s="77">
        <v>0</v>
      </c>
      <c r="F21" s="77">
        <f t="shared" si="0"/>
        <v>0</v>
      </c>
    </row>
    <row r="22" spans="1:6" x14ac:dyDescent="0.2">
      <c r="A22" s="72">
        <v>7310</v>
      </c>
      <c r="B22" s="72" t="s">
        <v>536</v>
      </c>
      <c r="C22" s="77">
        <v>0</v>
      </c>
      <c r="D22" s="77">
        <v>0</v>
      </c>
      <c r="E22" s="77">
        <v>0</v>
      </c>
      <c r="F22" s="77">
        <f t="shared" si="0"/>
        <v>0</v>
      </c>
    </row>
    <row r="23" spans="1:6" x14ac:dyDescent="0.2">
      <c r="A23" s="72">
        <v>7320</v>
      </c>
      <c r="B23" s="72" t="s">
        <v>537</v>
      </c>
      <c r="C23" s="77">
        <v>0</v>
      </c>
      <c r="D23" s="77">
        <v>0</v>
      </c>
      <c r="E23" s="77">
        <v>0</v>
      </c>
      <c r="F23" s="77">
        <f t="shared" si="0"/>
        <v>0</v>
      </c>
    </row>
    <row r="24" spans="1:6" x14ac:dyDescent="0.2">
      <c r="A24" s="72">
        <v>7330</v>
      </c>
      <c r="B24" s="72" t="s">
        <v>538</v>
      </c>
      <c r="C24" s="77">
        <v>0</v>
      </c>
      <c r="D24" s="77">
        <v>0</v>
      </c>
      <c r="E24" s="77">
        <v>0</v>
      </c>
      <c r="F24" s="77">
        <f t="shared" si="0"/>
        <v>0</v>
      </c>
    </row>
    <row r="25" spans="1:6" x14ac:dyDescent="0.2">
      <c r="A25" s="72">
        <v>7340</v>
      </c>
      <c r="B25" s="72" t="s">
        <v>539</v>
      </c>
      <c r="C25" s="77">
        <v>0</v>
      </c>
      <c r="D25" s="77">
        <v>0</v>
      </c>
      <c r="E25" s="77">
        <v>0</v>
      </c>
      <c r="F25" s="77">
        <f t="shared" si="0"/>
        <v>0</v>
      </c>
    </row>
    <row r="26" spans="1:6" x14ac:dyDescent="0.2">
      <c r="A26" s="72">
        <v>7350</v>
      </c>
      <c r="B26" s="72" t="s">
        <v>540</v>
      </c>
      <c r="C26" s="77">
        <v>0</v>
      </c>
      <c r="D26" s="77">
        <v>0</v>
      </c>
      <c r="E26" s="77">
        <v>0</v>
      </c>
      <c r="F26" s="77">
        <f t="shared" si="0"/>
        <v>0</v>
      </c>
    </row>
    <row r="27" spans="1:6" x14ac:dyDescent="0.2">
      <c r="A27" s="72">
        <v>7360</v>
      </c>
      <c r="B27" s="72" t="s">
        <v>541</v>
      </c>
      <c r="C27" s="77">
        <v>0</v>
      </c>
      <c r="D27" s="77">
        <v>0</v>
      </c>
      <c r="E27" s="77">
        <v>0</v>
      </c>
      <c r="F27" s="77">
        <f t="shared" si="0"/>
        <v>0</v>
      </c>
    </row>
    <row r="28" spans="1:6" x14ac:dyDescent="0.2">
      <c r="A28" s="72">
        <v>7410</v>
      </c>
      <c r="B28" s="72" t="s">
        <v>595</v>
      </c>
      <c r="C28" s="77">
        <v>0</v>
      </c>
      <c r="D28" s="77">
        <v>0</v>
      </c>
      <c r="E28" s="77">
        <v>0</v>
      </c>
      <c r="F28" s="77">
        <f t="shared" si="0"/>
        <v>0</v>
      </c>
    </row>
    <row r="29" spans="1:6" x14ac:dyDescent="0.2">
      <c r="A29" s="72">
        <v>7420</v>
      </c>
      <c r="B29" s="72" t="s">
        <v>542</v>
      </c>
      <c r="C29" s="77">
        <v>0</v>
      </c>
      <c r="D29" s="77">
        <v>0</v>
      </c>
      <c r="E29" s="77">
        <v>0</v>
      </c>
      <c r="F29" s="77">
        <f t="shared" si="0"/>
        <v>0</v>
      </c>
    </row>
    <row r="30" spans="1:6" x14ac:dyDescent="0.2">
      <c r="A30" s="72">
        <v>7510</v>
      </c>
      <c r="B30" s="72" t="s">
        <v>543</v>
      </c>
      <c r="C30" s="77">
        <v>0</v>
      </c>
      <c r="D30" s="77">
        <v>0</v>
      </c>
      <c r="E30" s="77">
        <v>0</v>
      </c>
      <c r="F30" s="77">
        <f t="shared" si="0"/>
        <v>0</v>
      </c>
    </row>
    <row r="31" spans="1:6" x14ac:dyDescent="0.2">
      <c r="A31" s="72">
        <v>7520</v>
      </c>
      <c r="B31" s="72" t="s">
        <v>544</v>
      </c>
      <c r="C31" s="77">
        <v>0</v>
      </c>
      <c r="D31" s="77">
        <v>0</v>
      </c>
      <c r="E31" s="77">
        <v>0</v>
      </c>
      <c r="F31" s="77">
        <f t="shared" si="0"/>
        <v>0</v>
      </c>
    </row>
    <row r="32" spans="1:6" x14ac:dyDescent="0.2">
      <c r="A32" s="72">
        <v>7610</v>
      </c>
      <c r="B32" s="72" t="s">
        <v>545</v>
      </c>
      <c r="C32" s="77">
        <v>0</v>
      </c>
      <c r="D32" s="77">
        <v>0</v>
      </c>
      <c r="E32" s="77">
        <v>0</v>
      </c>
      <c r="F32" s="77">
        <f t="shared" si="0"/>
        <v>0</v>
      </c>
    </row>
    <row r="33" spans="1:6" x14ac:dyDescent="0.2">
      <c r="A33" s="72">
        <v>7620</v>
      </c>
      <c r="B33" s="72" t="s">
        <v>546</v>
      </c>
      <c r="C33" s="77">
        <v>0</v>
      </c>
      <c r="D33" s="77">
        <v>0</v>
      </c>
      <c r="E33" s="77">
        <v>0</v>
      </c>
      <c r="F33" s="77">
        <f t="shared" si="0"/>
        <v>0</v>
      </c>
    </row>
    <row r="34" spans="1:6" x14ac:dyDescent="0.2">
      <c r="A34" s="72">
        <v>7630</v>
      </c>
      <c r="B34" s="72" t="s">
        <v>547</v>
      </c>
      <c r="C34" s="77">
        <v>0</v>
      </c>
      <c r="D34" s="77">
        <v>0</v>
      </c>
      <c r="E34" s="77">
        <v>0</v>
      </c>
      <c r="F34" s="77">
        <f t="shared" si="0"/>
        <v>0</v>
      </c>
    </row>
    <row r="35" spans="1:6" x14ac:dyDescent="0.2">
      <c r="A35" s="72">
        <v>7640</v>
      </c>
      <c r="B35" s="72" t="s">
        <v>548</v>
      </c>
      <c r="C35" s="77">
        <v>0</v>
      </c>
      <c r="D35" s="77">
        <v>0</v>
      </c>
      <c r="E35" s="77">
        <v>0</v>
      </c>
      <c r="F35" s="77">
        <f t="shared" si="0"/>
        <v>0</v>
      </c>
    </row>
    <row r="36" spans="1:6" x14ac:dyDescent="0.2">
      <c r="C36" s="77"/>
      <c r="D36" s="77"/>
      <c r="E36" s="77"/>
      <c r="F36" s="77"/>
    </row>
    <row r="37" spans="1:6" s="83" customFormat="1" x14ac:dyDescent="0.2">
      <c r="A37" s="82">
        <v>8000</v>
      </c>
      <c r="B37" s="83" t="s">
        <v>596</v>
      </c>
    </row>
    <row r="38" spans="1:6" x14ac:dyDescent="0.2">
      <c r="C38" s="168"/>
      <c r="D38" s="168"/>
      <c r="E38" s="168"/>
      <c r="F38" s="168"/>
    </row>
    <row r="39" spans="1:6" ht="11.45" customHeight="1" x14ac:dyDescent="0.2">
      <c r="B39" s="169" t="s">
        <v>549</v>
      </c>
      <c r="C39" s="169"/>
      <c r="D39" s="168"/>
      <c r="E39" s="168"/>
      <c r="F39" s="168"/>
    </row>
    <row r="40" spans="1:6" ht="11.45" customHeight="1" x14ac:dyDescent="0.2">
      <c r="B40" s="170" t="s">
        <v>462</v>
      </c>
      <c r="C40" s="171">
        <f>H1</f>
        <v>2026</v>
      </c>
      <c r="D40" s="168"/>
      <c r="E40" s="168"/>
      <c r="F40" s="168"/>
    </row>
    <row r="41" spans="1:6" x14ac:dyDescent="0.2">
      <c r="A41" s="72">
        <v>8110</v>
      </c>
      <c r="B41" s="172" t="s">
        <v>550</v>
      </c>
      <c r="C41" s="124">
        <v>43788118.340800002</v>
      </c>
      <c r="D41" s="168"/>
      <c r="E41" s="168"/>
      <c r="F41" s="168"/>
    </row>
    <row r="42" spans="1:6" x14ac:dyDescent="0.2">
      <c r="A42" s="72">
        <v>8120</v>
      </c>
      <c r="B42" s="172" t="s">
        <v>551</v>
      </c>
      <c r="C42" s="124">
        <v>20065503.570000004</v>
      </c>
      <c r="D42" s="168"/>
      <c r="E42" s="168"/>
      <c r="F42" s="168"/>
    </row>
    <row r="43" spans="1:6" x14ac:dyDescent="0.2">
      <c r="A43" s="72">
        <v>8130</v>
      </c>
      <c r="B43" s="172" t="s">
        <v>552</v>
      </c>
      <c r="C43" s="124">
        <v>0</v>
      </c>
      <c r="D43" s="168"/>
      <c r="E43" s="168"/>
      <c r="F43" s="168"/>
    </row>
    <row r="44" spans="1:6" x14ac:dyDescent="0.2">
      <c r="A44" s="72">
        <v>8140</v>
      </c>
      <c r="B44" s="172" t="s">
        <v>553</v>
      </c>
      <c r="C44" s="124">
        <v>24066374.77</v>
      </c>
      <c r="D44" s="168"/>
      <c r="E44" s="168"/>
      <c r="F44" s="168"/>
    </row>
    <row r="45" spans="1:6" x14ac:dyDescent="0.2">
      <c r="A45" s="72">
        <v>8150</v>
      </c>
      <c r="B45" s="172" t="s">
        <v>554</v>
      </c>
      <c r="C45" s="124">
        <v>23722614.77</v>
      </c>
      <c r="D45" s="168"/>
      <c r="E45" s="168"/>
      <c r="F45" s="168"/>
    </row>
    <row r="46" spans="1:6" x14ac:dyDescent="0.2">
      <c r="B46" s="173"/>
      <c r="C46" s="174"/>
      <c r="D46" s="168"/>
      <c r="E46" s="168"/>
      <c r="F46" s="168"/>
    </row>
    <row r="47" spans="1:6" x14ac:dyDescent="0.2">
      <c r="B47" s="175"/>
      <c r="C47" s="176"/>
      <c r="D47" s="168"/>
      <c r="E47" s="168"/>
      <c r="F47" s="168"/>
    </row>
    <row r="48" spans="1:6" ht="13.5" customHeight="1" x14ac:dyDescent="0.2">
      <c r="B48" s="169" t="s">
        <v>555</v>
      </c>
      <c r="C48" s="169"/>
    </row>
    <row r="49" spans="1:3" ht="13.5" customHeight="1" x14ac:dyDescent="0.2">
      <c r="B49" s="170" t="s">
        <v>462</v>
      </c>
      <c r="C49" s="171">
        <f>H1</f>
        <v>2026</v>
      </c>
    </row>
    <row r="50" spans="1:3" x14ac:dyDescent="0.2">
      <c r="A50" s="72">
        <v>8210</v>
      </c>
      <c r="B50" s="172" t="s">
        <v>556</v>
      </c>
      <c r="C50" s="177">
        <v>43788118.340800002</v>
      </c>
    </row>
    <row r="51" spans="1:3" x14ac:dyDescent="0.2">
      <c r="A51" s="72">
        <v>8220</v>
      </c>
      <c r="B51" s="172" t="s">
        <v>557</v>
      </c>
      <c r="C51" s="177">
        <v>22487779.920000002</v>
      </c>
    </row>
    <row r="52" spans="1:3" x14ac:dyDescent="0.2">
      <c r="A52" s="72">
        <v>8230</v>
      </c>
      <c r="B52" s="172" t="s">
        <v>558</v>
      </c>
      <c r="C52" s="177"/>
    </row>
    <row r="53" spans="1:3" x14ac:dyDescent="0.2">
      <c r="A53" s="72">
        <v>8240</v>
      </c>
      <c r="B53" s="172" t="s">
        <v>559</v>
      </c>
      <c r="C53" s="177">
        <v>15120891.970000003</v>
      </c>
    </row>
    <row r="54" spans="1:3" x14ac:dyDescent="0.2">
      <c r="A54" s="72">
        <v>8250</v>
      </c>
      <c r="B54" s="172" t="s">
        <v>560</v>
      </c>
      <c r="C54" s="177">
        <v>6179457.9699999997</v>
      </c>
    </row>
    <row r="55" spans="1:3" x14ac:dyDescent="0.2">
      <c r="A55" s="72">
        <v>8260</v>
      </c>
      <c r="B55" s="172" t="s">
        <v>561</v>
      </c>
      <c r="C55" s="177">
        <v>6179457.9699999997</v>
      </c>
    </row>
    <row r="56" spans="1:3" x14ac:dyDescent="0.2">
      <c r="A56" s="72">
        <v>8270</v>
      </c>
      <c r="B56" s="172" t="s">
        <v>562</v>
      </c>
      <c r="C56" s="177">
        <v>6179457.9699999997</v>
      </c>
    </row>
    <row r="59" spans="1:3" x14ac:dyDescent="0.2">
      <c r="B59" s="4" t="s">
        <v>573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A1:F1"/>
    <mergeCell ref="A2:F2"/>
    <mergeCell ref="A3:F3"/>
    <mergeCell ref="A4:F4"/>
    <mergeCell ref="B39:C39"/>
    <mergeCell ref="B48:C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</vt:lpstr>
      <vt:lpstr>Notas ACT</vt:lpstr>
      <vt:lpstr>Notas ESF</vt:lpstr>
      <vt:lpstr>Notas VHP</vt:lpstr>
      <vt:lpstr>Notas EFE</vt:lpstr>
      <vt:lpstr>Conciliacion_Ig</vt:lpstr>
      <vt:lpstr>Conciliacion_Eg</vt:lpstr>
      <vt:lpstr>Memoria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Maribel Portillo</cp:lastModifiedBy>
  <dcterms:created xsi:type="dcterms:W3CDTF">2025-07-13T21:02:35Z</dcterms:created>
  <dcterms:modified xsi:type="dcterms:W3CDTF">2026-05-01T20:20:56Z</dcterms:modified>
</cp:coreProperties>
</file>