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17E16647-3601-44A2-B731-3E6A65F813FC}" xr6:coauthVersionLast="47" xr6:coauthVersionMax="47" xr10:uidLastSave="{00000000-0000-0000-0000-000000000000}"/>
  <bookViews>
    <workbookView xWindow="-120" yWindow="-120" windowWidth="20730" windowHeight="11040" xr2:uid="{3D28C9FF-D7E6-4057-8C90-5FF18CC8D85D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EAI!$A$1:$H$46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 s="1"/>
  <c r="F38" i="1"/>
  <c r="D38" i="1"/>
  <c r="D37" i="1" s="1"/>
  <c r="C38" i="1"/>
  <c r="C37" i="1" s="1"/>
  <c r="F37" i="1"/>
  <c r="F39" i="1" s="1"/>
  <c r="H36" i="1"/>
  <c r="H35" i="1"/>
  <c r="G35" i="1"/>
  <c r="F35" i="1"/>
  <c r="D35" i="1"/>
  <c r="C35" i="1"/>
  <c r="H34" i="1"/>
  <c r="G33" i="1"/>
  <c r="G39" i="1" s="1"/>
  <c r="F33" i="1"/>
  <c r="D33" i="1"/>
  <c r="D39" i="1" s="1"/>
  <c r="C33" i="1"/>
  <c r="C39" i="1" s="1"/>
  <c r="H32" i="1"/>
  <c r="G16" i="1"/>
  <c r="F16" i="1"/>
  <c r="D16" i="1"/>
  <c r="C16" i="1"/>
  <c r="E15" i="1"/>
  <c r="H14" i="1"/>
  <c r="E14" i="1"/>
  <c r="E38" i="1" s="1"/>
  <c r="E37" i="1" s="1"/>
  <c r="H13" i="1"/>
  <c r="E13" i="1"/>
  <c r="E35" i="1" s="1"/>
  <c r="H12" i="1"/>
  <c r="E12" i="1"/>
  <c r="H11" i="1"/>
  <c r="E11" i="1"/>
  <c r="H10" i="1"/>
  <c r="E10" i="1"/>
  <c r="H9" i="1"/>
  <c r="H16" i="1" s="1"/>
  <c r="E9" i="1"/>
  <c r="E33" i="1" s="1"/>
  <c r="E8" i="1"/>
  <c r="E7" i="1"/>
  <c r="E6" i="1"/>
  <c r="E5" i="1"/>
  <c r="E16" i="1" s="1"/>
  <c r="E39" i="1" l="1"/>
  <c r="H33" i="1"/>
  <c r="H39" i="1" s="1"/>
  <c r="H38" i="1"/>
  <c r="H37" i="1" s="1"/>
</calcChain>
</file>

<file path=xl/sharedStrings.xml><?xml version="1.0" encoding="utf-8"?>
<sst xmlns="http://schemas.openxmlformats.org/spreadsheetml/2006/main" count="99" uniqueCount="51">
  <si>
    <t>FIDEICOMISO DE INVERSIÓN Y ADMINISTRACIÓN DEL PARQUE GUANAJUATO BICENTENARIO
Estado Analítico de Ingresos
Del 1 de enero al 31 de marzo del 2025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</si>
  <si>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</si>
  <si>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</si>
  <si>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</si>
  <si>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</si>
  <si>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</si>
  <si>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</si>
  <si>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</si>
  <si>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</si>
  <si>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</si>
  <si>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</si>
  <si>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</si>
  <si>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</si>
  <si>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</si>
  <si>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</si>
  <si>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</si>
  <si>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</si>
  <si>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</si>
  <si>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</si>
  <si>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</si>
  <si>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</si>
  <si>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</si>
  <si>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</si>
  <si>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</si>
  <si>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</si>
  <si>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</si>
  <si>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</si>
  <si>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</si>
  <si>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</si>
  <si>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</si>
  <si>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</si>
  <si>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</si>
  <si>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</si>
  <si>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</si>
  <si>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</si>
  <si>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</si>
  <si>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</si>
  <si>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</si>
  <si>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</si>
  <si>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</si>
  <si>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</si>
  <si>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</si>
  <si>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</si>
  <si>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</si>
  <si>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</si>
  <si>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</si>
  <si>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</si>
  <si>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Bajo protesta de decir verdad declaramos que los Estados Financieros y sus notas, son razonablemente correctos y son responsabilidad del emisor.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</si>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</sst>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4" fillId="0" borderId="0"/>
  </cellStyleXfs>
  <cellXfs count="84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2" fillId="0" borderId="9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4" fillId="0" borderId="0" xfId="4"/>
    <xf numFmtId="0" fontId="4" fillId="0" borderId="0" xfId="1" applyFont="1" applyProtection="1">
      <protection locked="0"/>
    </xf>
    <xf numFmtId="0" fontId="0" fillId="0" borderId="0" xfId="1" applyFont="1" applyAlignment="1" applyProtection="1">
      <alignment vertical="center"/>
      <protection locked="0"/>
    </xf>
    <xf numFmtId="0" fontId="0" fillId="0" borderId="0" xfId="1" applyFont="1" applyAlignment="1" applyProtection="1">
      <alignment vertical="top"/>
      <protection locked="0"/>
    </xf>
    <xf numFmtId="3" fontId="2" fillId="0" borderId="10" xfId="3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12" xfId="4" xr:uid="{E6BCE7AA-AD8E-4F9F-AE8B-60B854351719}"/>
    <cellStyle name="Normal 2 2" xfId="2" xr:uid="{5CE9859B-9FEC-4366-B6F9-87C99E3631D4}"/>
    <cellStyle name="Normal 2 24" xfId="1" xr:uid="{96318890-9C26-412A-95AF-C383A3E69D23}"/>
    <cellStyle name="Normal 2 4" xfId="3" xr:uid="{F176E9B6-C5D0-4546-B345-BAA9893615CB}"/>
  </cellStyles>
  <dxfs count="0"/>
  <tableStyles count="1" defaultTableStyle="TableStyleMedium2" defaultPivotStyle="PivotStyleLight16">
    <tableStyle name="Invisible" pivot="0" table="0" count="0" xr9:uid="{A3084CE4-4870-473B-9327-E849562FCC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5</xdr:col>
      <xdr:colOff>635000</xdr:colOff>
      <xdr:row>51</xdr:row>
      <xdr:rowOff>23683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B53EB7FF-1262-45F2-B7B4-888EA5B65445}"/>
            </a:ext>
          </a:extLst>
        </xdr:cNvPr>
        <xdr:cNvSpPr txBox="1"/>
      </xdr:nvSpPr>
      <xdr:spPr>
        <a:xfrm>
          <a:off x="95250" y="8593667"/>
          <a:ext cx="7556500" cy="616349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F3CE-AE9E-4941-8220-29415FF2E60F}">
  <sheetPr>
    <tabColor rgb="FF7030A0"/>
    <pageSetUpPr fitToPage="1"/>
  </sheetPr>
  <dimension ref="A1:K45"/>
  <sheetViews>
    <sheetView showGridLines="0" tabSelected="1" topLeftCell="A31" zoomScale="90" zoomScaleNormal="90" workbookViewId="0">
      <selection activeCell="M51" sqref="M51"/>
    </sheetView>
  </sheetViews>
  <sheetFormatPr baseColWidth="10" defaultColWidth="9.28515625" defaultRowHeight="11.25" x14ac:dyDescent="0.25"/>
  <cols>
    <col min="1" max="1" width="1.42578125" style="12" customWidth="1"/>
    <col min="2" max="2" width="60.7109375" style="12" customWidth="1"/>
    <col min="3" max="3" width="13.85546875" style="12" customWidth="1"/>
    <col min="4" max="4" width="15.42578125" style="12" customWidth="1"/>
    <col min="5" max="6" width="13.85546875" style="12" customWidth="1"/>
    <col min="7" max="7" width="14.7109375" style="12" customWidth="1"/>
    <col min="8" max="8" width="13.85546875" style="12" customWidth="1"/>
    <col min="9" max="9" width="1.42578125" style="12" customWidth="1"/>
    <col min="10" max="16384" width="9.28515625" style="12"/>
  </cols>
  <sheetData>
    <row r="1" spans="1:11" s="1" customFormat="1" ht="57" customHeight="1" x14ac:dyDescent="0.25">
      <c r="A1" s="62" t="s">
        <v>0</v>
      </c>
      <c r="B1" s="63"/>
      <c r="C1" s="63"/>
      <c r="D1" s="63"/>
      <c r="E1" s="63"/>
      <c r="F1" s="63"/>
      <c r="G1" s="63"/>
      <c r="H1" s="64"/>
    </row>
    <row r="2" spans="1:11" s="1" customFormat="1" x14ac:dyDescent="0.25">
      <c r="A2" s="65" t="s">
        <v>1</v>
      </c>
      <c r="B2" s="66"/>
      <c r="C2" s="62" t="s">
        <v>2</v>
      </c>
      <c r="D2" s="63"/>
      <c r="E2" s="63"/>
      <c r="F2" s="63"/>
      <c r="G2" s="64"/>
      <c r="H2" s="71" t="s">
        <v>3</v>
      </c>
    </row>
    <row r="3" spans="1:11" s="5" customFormat="1" ht="22.5" x14ac:dyDescent="0.25">
      <c r="A3" s="67"/>
      <c r="B3" s="68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72"/>
    </row>
    <row r="4" spans="1:11" s="5" customFormat="1" x14ac:dyDescent="0.25">
      <c r="A4" s="69"/>
      <c r="B4" s="70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pans="1:11" x14ac:dyDescent="0.25">
      <c r="A5" s="8"/>
      <c r="B5" s="9" t="s">
        <v>15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v>0</v>
      </c>
      <c r="I5" s="11" t="s">
        <v>16</v>
      </c>
      <c r="K5" s="9"/>
    </row>
    <row r="6" spans="1:11" x14ac:dyDescent="0.25">
      <c r="A6" s="13"/>
      <c r="B6" s="14" t="s">
        <v>17</v>
      </c>
      <c r="C6" s="15">
        <v>0</v>
      </c>
      <c r="D6" s="15">
        <v>0</v>
      </c>
      <c r="E6" s="15">
        <f t="shared" ref="E6:E15" si="0">+C6+D6</f>
        <v>0</v>
      </c>
      <c r="F6" s="15">
        <v>0</v>
      </c>
      <c r="G6" s="15">
        <v>0</v>
      </c>
      <c r="H6" s="15">
        <v>0</v>
      </c>
      <c r="I6" s="11" t="s">
        <v>18</v>
      </c>
      <c r="K6" s="14"/>
    </row>
    <row r="7" spans="1:11" x14ac:dyDescent="0.25">
      <c r="A7" s="8"/>
      <c r="B7" s="14" t="s">
        <v>19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v>0</v>
      </c>
      <c r="I7" s="11" t="s">
        <v>20</v>
      </c>
      <c r="K7" s="9"/>
    </row>
    <row r="8" spans="1:11" x14ac:dyDescent="0.25">
      <c r="A8" s="8"/>
      <c r="B8" s="14" t="s">
        <v>21</v>
      </c>
      <c r="C8" s="15">
        <v>0</v>
      </c>
      <c r="D8" s="15">
        <v>0</v>
      </c>
      <c r="E8" s="15">
        <f t="shared" si="0"/>
        <v>0</v>
      </c>
      <c r="F8" s="15">
        <v>0</v>
      </c>
      <c r="G8" s="15">
        <v>0</v>
      </c>
      <c r="H8" s="15">
        <v>0</v>
      </c>
      <c r="I8" s="11" t="s">
        <v>22</v>
      </c>
      <c r="K8" s="9"/>
    </row>
    <row r="9" spans="1:11" x14ac:dyDescent="0.25">
      <c r="A9" s="8"/>
      <c r="B9" s="14" t="s">
        <v>23</v>
      </c>
      <c r="C9" s="15">
        <v>18140616</v>
      </c>
      <c r="D9" s="15">
        <v>0</v>
      </c>
      <c r="E9" s="15">
        <f t="shared" si="0"/>
        <v>18140616</v>
      </c>
      <c r="F9" s="15">
        <v>2117289.33</v>
      </c>
      <c r="G9" s="15">
        <v>2117289.33</v>
      </c>
      <c r="H9" s="15">
        <f>+G9-C9</f>
        <v>-16023326.67</v>
      </c>
      <c r="I9" s="11" t="s">
        <v>24</v>
      </c>
      <c r="K9" s="9"/>
    </row>
    <row r="10" spans="1:11" x14ac:dyDescent="0.25">
      <c r="A10" s="13"/>
      <c r="B10" s="14" t="s">
        <v>25</v>
      </c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ref="H10:H14" si="1">+G10-C10</f>
        <v>0</v>
      </c>
      <c r="I10" s="11" t="s">
        <v>26</v>
      </c>
      <c r="K10" s="14"/>
    </row>
    <row r="11" spans="1:11" ht="15" x14ac:dyDescent="0.25">
      <c r="A11" s="16"/>
      <c r="B11" s="14" t="s">
        <v>27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  <c r="I11" s="11" t="s">
        <v>28</v>
      </c>
      <c r="K11" s="9"/>
    </row>
    <row r="12" spans="1:11" ht="22.5" x14ac:dyDescent="0.25">
      <c r="A12" s="16"/>
      <c r="B12" s="14" t="s">
        <v>29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  <c r="I12" s="11" t="s">
        <v>30</v>
      </c>
      <c r="K12" s="9"/>
    </row>
    <row r="13" spans="1:11" ht="14.45" customHeight="1" x14ac:dyDescent="0.25">
      <c r="A13" s="16"/>
      <c r="B13" s="14" t="s">
        <v>31</v>
      </c>
      <c r="C13" s="15">
        <v>20447150.949999999</v>
      </c>
      <c r="D13" s="15">
        <v>0</v>
      </c>
      <c r="E13" s="15">
        <f t="shared" si="0"/>
        <v>20447150.949999999</v>
      </c>
      <c r="F13" s="15">
        <v>18500000</v>
      </c>
      <c r="G13" s="15">
        <v>18500000</v>
      </c>
      <c r="H13" s="15">
        <f t="shared" si="1"/>
        <v>-1947150.9499999993</v>
      </c>
      <c r="I13" s="11" t="s">
        <v>32</v>
      </c>
      <c r="K13" s="9"/>
    </row>
    <row r="14" spans="1:11" x14ac:dyDescent="0.25">
      <c r="A14" s="8"/>
      <c r="B14" s="14" t="s">
        <v>33</v>
      </c>
      <c r="C14" s="15">
        <v>3500000</v>
      </c>
      <c r="D14" s="15">
        <v>0</v>
      </c>
      <c r="E14" s="15">
        <f t="shared" si="0"/>
        <v>3500000</v>
      </c>
      <c r="F14" s="15">
        <v>3500000</v>
      </c>
      <c r="G14" s="15">
        <v>3500000</v>
      </c>
      <c r="H14" s="15">
        <f t="shared" si="1"/>
        <v>0</v>
      </c>
      <c r="I14" s="11" t="s">
        <v>34</v>
      </c>
      <c r="K14" s="9"/>
    </row>
    <row r="15" spans="1:11" x14ac:dyDescent="0.25">
      <c r="A15" s="8"/>
      <c r="C15" s="17"/>
      <c r="D15" s="17"/>
      <c r="E15" s="17">
        <f t="shared" si="0"/>
        <v>0</v>
      </c>
      <c r="F15" s="17"/>
      <c r="G15" s="17"/>
      <c r="H15" s="17"/>
      <c r="I15" s="11" t="s">
        <v>35</v>
      </c>
    </row>
    <row r="16" spans="1:11" x14ac:dyDescent="0.25">
      <c r="A16" s="18"/>
      <c r="B16" s="19" t="s">
        <v>36</v>
      </c>
      <c r="C16" s="20">
        <f>SUM(C5:C15)</f>
        <v>42087766.950000003</v>
      </c>
      <c r="D16" s="20">
        <f t="shared" ref="D16:H16" si="2">SUM(D5:D15)</f>
        <v>0</v>
      </c>
      <c r="E16" s="20">
        <f t="shared" si="2"/>
        <v>42087766.950000003</v>
      </c>
      <c r="F16" s="20">
        <f t="shared" si="2"/>
        <v>24117289.329999998</v>
      </c>
      <c r="G16" s="20">
        <f t="shared" si="2"/>
        <v>24117289.329999998</v>
      </c>
      <c r="H16" s="20">
        <f t="shared" si="2"/>
        <v>-17970477.619999997</v>
      </c>
      <c r="I16" s="11" t="s">
        <v>35</v>
      </c>
    </row>
    <row r="17" spans="1:9" x14ac:dyDescent="0.25">
      <c r="A17" s="21"/>
      <c r="B17" s="22"/>
      <c r="C17" s="23"/>
      <c r="D17" s="23"/>
      <c r="E17" s="24"/>
      <c r="F17" s="25" t="s">
        <v>37</v>
      </c>
      <c r="G17" s="26"/>
      <c r="H17" s="27">
        <v>0</v>
      </c>
      <c r="I17" s="11" t="s">
        <v>35</v>
      </c>
    </row>
    <row r="18" spans="1:9" x14ac:dyDescent="0.25">
      <c r="A18" s="73" t="s">
        <v>38</v>
      </c>
      <c r="B18" s="74"/>
      <c r="C18" s="79" t="s">
        <v>2</v>
      </c>
      <c r="D18" s="80"/>
      <c r="E18" s="80"/>
      <c r="F18" s="80"/>
      <c r="G18" s="81"/>
      <c r="H18" s="82" t="s">
        <v>3</v>
      </c>
      <c r="I18" s="11" t="s">
        <v>35</v>
      </c>
    </row>
    <row r="19" spans="1:9" ht="22.5" x14ac:dyDescent="0.25">
      <c r="A19" s="75"/>
      <c r="B19" s="76"/>
      <c r="C19" s="28" t="s">
        <v>4</v>
      </c>
      <c r="D19" s="29" t="s">
        <v>5</v>
      </c>
      <c r="E19" s="29" t="s">
        <v>6</v>
      </c>
      <c r="F19" s="29" t="s">
        <v>7</v>
      </c>
      <c r="G19" s="30" t="s">
        <v>8</v>
      </c>
      <c r="H19" s="83"/>
      <c r="I19" s="11" t="s">
        <v>35</v>
      </c>
    </row>
    <row r="20" spans="1:9" x14ac:dyDescent="0.25">
      <c r="A20" s="77"/>
      <c r="B20" s="78"/>
      <c r="C20" s="31" t="s">
        <v>9</v>
      </c>
      <c r="D20" s="32" t="s">
        <v>10</v>
      </c>
      <c r="E20" s="32" t="s">
        <v>11</v>
      </c>
      <c r="F20" s="32" t="s">
        <v>12</v>
      </c>
      <c r="G20" s="32" t="s">
        <v>13</v>
      </c>
      <c r="H20" s="32" t="s">
        <v>14</v>
      </c>
      <c r="I20" s="11" t="s">
        <v>35</v>
      </c>
    </row>
    <row r="21" spans="1:9" x14ac:dyDescent="0.25">
      <c r="A21" s="33" t="s">
        <v>39</v>
      </c>
      <c r="B21" s="34"/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11" t="s">
        <v>35</v>
      </c>
    </row>
    <row r="22" spans="1:9" x14ac:dyDescent="0.25">
      <c r="A22" s="36"/>
      <c r="B22" s="37" t="s">
        <v>15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11" t="s">
        <v>16</v>
      </c>
    </row>
    <row r="23" spans="1:9" x14ac:dyDescent="0.25">
      <c r="A23" s="36"/>
      <c r="B23" s="37" t="s">
        <v>17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11" t="s">
        <v>18</v>
      </c>
    </row>
    <row r="24" spans="1:9" x14ac:dyDescent="0.25">
      <c r="A24" s="36"/>
      <c r="B24" s="37" t="s">
        <v>19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11" t="s">
        <v>20</v>
      </c>
    </row>
    <row r="25" spans="1:9" x14ac:dyDescent="0.25">
      <c r="A25" s="36"/>
      <c r="B25" s="37" t="s">
        <v>21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11" t="s">
        <v>22</v>
      </c>
    </row>
    <row r="26" spans="1:9" x14ac:dyDescent="0.25">
      <c r="A26" s="36"/>
      <c r="B26" s="37" t="s">
        <v>40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11" t="s">
        <v>24</v>
      </c>
    </row>
    <row r="27" spans="1:9" x14ac:dyDescent="0.25">
      <c r="A27" s="36"/>
      <c r="B27" s="37" t="s">
        <v>41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11" t="s">
        <v>26</v>
      </c>
    </row>
    <row r="28" spans="1:9" ht="22.5" x14ac:dyDescent="0.25">
      <c r="A28" s="36"/>
      <c r="B28" s="37" t="s">
        <v>42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11" t="s">
        <v>30</v>
      </c>
    </row>
    <row r="29" spans="1:9" ht="10.15" customHeight="1" x14ac:dyDescent="0.25">
      <c r="A29" s="36"/>
      <c r="B29" s="37" t="s">
        <v>31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11" t="s">
        <v>32</v>
      </c>
    </row>
    <row r="30" spans="1:9" x14ac:dyDescent="0.25">
      <c r="A30" s="36"/>
      <c r="B30" s="37"/>
      <c r="C30" s="38"/>
      <c r="D30" s="38"/>
      <c r="E30" s="38"/>
      <c r="F30" s="38"/>
      <c r="G30" s="38"/>
      <c r="H30" s="38"/>
      <c r="I30" s="11" t="s">
        <v>35</v>
      </c>
    </row>
    <row r="31" spans="1:9" ht="39.6" customHeight="1" x14ac:dyDescent="0.25">
      <c r="A31" s="59" t="s">
        <v>43</v>
      </c>
      <c r="B31" s="60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11" t="s">
        <v>35</v>
      </c>
    </row>
    <row r="32" spans="1:9" x14ac:dyDescent="0.25">
      <c r="A32" s="36"/>
      <c r="B32" s="37" t="s">
        <v>17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15">
        <f t="shared" ref="H32:H38" si="3">+G32-C32</f>
        <v>0</v>
      </c>
      <c r="I32" s="11" t="s">
        <v>18</v>
      </c>
    </row>
    <row r="33" spans="1:9" x14ac:dyDescent="0.25">
      <c r="A33" s="36"/>
      <c r="B33" s="37" t="s">
        <v>44</v>
      </c>
      <c r="C33" s="15">
        <f>+C9</f>
        <v>18140616</v>
      </c>
      <c r="D33" s="15">
        <f t="shared" ref="D33:G33" si="4">+D9</f>
        <v>0</v>
      </c>
      <c r="E33" s="15">
        <f t="shared" si="4"/>
        <v>18140616</v>
      </c>
      <c r="F33" s="15">
        <f t="shared" si="4"/>
        <v>2117289.33</v>
      </c>
      <c r="G33" s="15">
        <f t="shared" si="4"/>
        <v>2117289.33</v>
      </c>
      <c r="H33" s="15">
        <f t="shared" si="3"/>
        <v>-16023326.67</v>
      </c>
      <c r="I33" s="11" t="s">
        <v>24</v>
      </c>
    </row>
    <row r="34" spans="1:9" x14ac:dyDescent="0.25">
      <c r="A34" s="36"/>
      <c r="B34" s="37" t="s">
        <v>45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15">
        <f t="shared" si="3"/>
        <v>0</v>
      </c>
      <c r="I34" s="11" t="s">
        <v>28</v>
      </c>
    </row>
    <row r="35" spans="1:9" ht="10.15" customHeight="1" x14ac:dyDescent="0.25">
      <c r="A35" s="36"/>
      <c r="B35" s="37" t="s">
        <v>31</v>
      </c>
      <c r="C35" s="15">
        <f>+C13</f>
        <v>20447150.949999999</v>
      </c>
      <c r="D35" s="15">
        <f t="shared" ref="D35:G35" si="5">+D13</f>
        <v>0</v>
      </c>
      <c r="E35" s="15">
        <f t="shared" si="5"/>
        <v>20447150.949999999</v>
      </c>
      <c r="F35" s="15">
        <f t="shared" si="5"/>
        <v>18500000</v>
      </c>
      <c r="G35" s="15">
        <f t="shared" si="5"/>
        <v>18500000</v>
      </c>
      <c r="H35" s="15">
        <f t="shared" si="3"/>
        <v>-1947150.9499999993</v>
      </c>
      <c r="I35" s="11" t="s">
        <v>32</v>
      </c>
    </row>
    <row r="36" spans="1:9" x14ac:dyDescent="0.25">
      <c r="A36" s="36"/>
      <c r="B36" s="37"/>
      <c r="C36" s="38"/>
      <c r="D36" s="38"/>
      <c r="E36" s="38"/>
      <c r="F36" s="38"/>
      <c r="G36" s="38"/>
      <c r="H36" s="15">
        <f t="shared" si="3"/>
        <v>0</v>
      </c>
      <c r="I36" s="11" t="s">
        <v>35</v>
      </c>
    </row>
    <row r="37" spans="1:9" x14ac:dyDescent="0.25">
      <c r="A37" s="40" t="s">
        <v>46</v>
      </c>
      <c r="B37" s="41"/>
      <c r="C37" s="39">
        <f>+C38</f>
        <v>3500000</v>
      </c>
      <c r="D37" s="39">
        <f t="shared" ref="D37:H37" si="6">+D38</f>
        <v>0</v>
      </c>
      <c r="E37" s="39">
        <f t="shared" si="6"/>
        <v>3500000</v>
      </c>
      <c r="F37" s="39">
        <f t="shared" si="6"/>
        <v>3500000</v>
      </c>
      <c r="G37" s="39">
        <f t="shared" si="6"/>
        <v>3500000</v>
      </c>
      <c r="H37" s="39">
        <f t="shared" si="6"/>
        <v>0</v>
      </c>
      <c r="I37" s="11" t="s">
        <v>35</v>
      </c>
    </row>
    <row r="38" spans="1:9" x14ac:dyDescent="0.25">
      <c r="A38" s="42"/>
      <c r="B38" s="37" t="s">
        <v>33</v>
      </c>
      <c r="C38" s="38">
        <f>+C14</f>
        <v>3500000</v>
      </c>
      <c r="D38" s="38">
        <f t="shared" ref="D38:G38" si="7">+D14</f>
        <v>0</v>
      </c>
      <c r="E38" s="38">
        <f t="shared" si="7"/>
        <v>3500000</v>
      </c>
      <c r="F38" s="38">
        <f t="shared" si="7"/>
        <v>3500000</v>
      </c>
      <c r="G38" s="38">
        <f t="shared" si="7"/>
        <v>3500000</v>
      </c>
      <c r="H38" s="15">
        <f t="shared" si="3"/>
        <v>0</v>
      </c>
      <c r="I38" s="11" t="s">
        <v>34</v>
      </c>
    </row>
    <row r="39" spans="1:9" x14ac:dyDescent="0.25">
      <c r="A39" s="43"/>
      <c r="B39" s="44" t="s">
        <v>36</v>
      </c>
      <c r="C39" s="45">
        <f>SUM(C32:C35,C37)</f>
        <v>42087766.950000003</v>
      </c>
      <c r="D39" s="45">
        <f t="shared" ref="D39:G39" si="8">SUM(D32:D35,D37)</f>
        <v>0</v>
      </c>
      <c r="E39" s="45">
        <f t="shared" si="8"/>
        <v>42087766.950000003</v>
      </c>
      <c r="F39" s="45">
        <f t="shared" si="8"/>
        <v>24117289.329999998</v>
      </c>
      <c r="G39" s="45">
        <f t="shared" si="8"/>
        <v>24117289.329999998</v>
      </c>
      <c r="H39" s="45">
        <f>SUM(H32:H35,H37)</f>
        <v>-17970477.619999997</v>
      </c>
      <c r="I39" s="11" t="s">
        <v>35</v>
      </c>
    </row>
    <row r="40" spans="1:9" x14ac:dyDescent="0.25">
      <c r="A40" s="46"/>
      <c r="B40" s="22"/>
      <c r="C40" s="47"/>
      <c r="D40" s="47"/>
      <c r="E40" s="47"/>
      <c r="F40" s="48" t="s">
        <v>37</v>
      </c>
      <c r="G40" s="49"/>
      <c r="H40" s="58">
        <v>0</v>
      </c>
      <c r="I40" s="11" t="s">
        <v>35</v>
      </c>
    </row>
    <row r="41" spans="1:9" x14ac:dyDescent="0.25">
      <c r="A41" s="50"/>
      <c r="B41" s="51"/>
      <c r="C41" s="52"/>
      <c r="D41" s="52"/>
      <c r="E41" s="52"/>
      <c r="F41" s="53"/>
      <c r="G41" s="53"/>
      <c r="H41" s="52"/>
      <c r="I41" s="11"/>
    </row>
    <row r="42" spans="1:9" x14ac:dyDescent="0.2">
      <c r="B42" s="54" t="s">
        <v>47</v>
      </c>
    </row>
    <row r="43" spans="1:9" s="55" customFormat="1" ht="15" x14ac:dyDescent="0.2">
      <c r="B43" s="56" t="s">
        <v>48</v>
      </c>
    </row>
    <row r="44" spans="1:9" ht="15" x14ac:dyDescent="0.25">
      <c r="B44" s="57" t="s">
        <v>49</v>
      </c>
    </row>
    <row r="45" spans="1:9" ht="15" x14ac:dyDescent="0.25">
      <c r="B45" s="61" t="s">
        <v>50</v>
      </c>
      <c r="C45" s="61"/>
      <c r="D45" s="61"/>
      <c r="E45" s="61"/>
      <c r="F45" s="61"/>
      <c r="G45" s="61"/>
      <c r="H45" s="61"/>
    </row>
  </sheetData>
  <sheetProtection formatCells="0" formatColumns="0" formatRows="0" insertRows="0" autoFilter="0"/>
  <mergeCells count="9">
    <mergeCell ref="A31:B31"/>
    <mergeCell ref="B45:H45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8740157480314965" right="0.59055118110236227" top="0.78740157480314965" bottom="0.78740157480314965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2025-04-22T01:58:05Z</dcterms:created>
  <dcterms:modified xsi:type="dcterms:W3CDTF">2025-05-01T00:45:49Z</dcterms:modified>
</cp:coreProperties>
</file>