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4000" windowHeight="9735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G52" i="4"/>
  <c r="F52"/>
  <c r="D52"/>
  <c r="H50"/>
  <c r="H48"/>
  <c r="H46"/>
  <c r="H44"/>
  <c r="H42"/>
  <c r="H40"/>
  <c r="H38"/>
  <c r="H52" s="1"/>
  <c r="E50"/>
  <c r="E48"/>
  <c r="E46"/>
  <c r="E44"/>
  <c r="E42"/>
  <c r="E40"/>
  <c r="E38"/>
  <c r="E52" s="1"/>
  <c r="C52"/>
  <c r="H30"/>
  <c r="G30"/>
  <c r="F30"/>
  <c r="H28"/>
  <c r="H27"/>
  <c r="H26"/>
  <c r="H25"/>
  <c r="E30"/>
  <c r="E28"/>
  <c r="E27"/>
  <c r="E26"/>
  <c r="E25"/>
  <c r="D30"/>
  <c r="C30"/>
  <c r="E13"/>
  <c r="H13" s="1"/>
  <c r="E12"/>
  <c r="H12" s="1"/>
  <c r="E11"/>
  <c r="H11" s="1"/>
  <c r="E10"/>
  <c r="H10" s="1"/>
  <c r="E9"/>
  <c r="H9" s="1"/>
  <c r="E8"/>
  <c r="H8" s="1"/>
  <c r="E7"/>
  <c r="H7" s="1"/>
  <c r="G16"/>
  <c r="F16"/>
  <c r="D16"/>
  <c r="C16"/>
  <c r="H16" l="1"/>
  <c r="E16"/>
  <c r="H40" i="5" l="1"/>
  <c r="H39"/>
  <c r="H38"/>
  <c r="H37"/>
  <c r="H36" s="1"/>
  <c r="H34"/>
  <c r="H33"/>
  <c r="H32"/>
  <c r="H31"/>
  <c r="H30"/>
  <c r="H29"/>
  <c r="H28"/>
  <c r="H25" s="1"/>
  <c r="H27"/>
  <c r="H26"/>
  <c r="H23"/>
  <c r="H22"/>
  <c r="H21"/>
  <c r="H20"/>
  <c r="H16" s="1"/>
  <c r="H19"/>
  <c r="H18"/>
  <c r="H17"/>
  <c r="H14"/>
  <c r="H13"/>
  <c r="H12"/>
  <c r="H11"/>
  <c r="H10"/>
  <c r="H8"/>
  <c r="H7"/>
  <c r="E40"/>
  <c r="E39"/>
  <c r="E38"/>
  <c r="E36" s="1"/>
  <c r="E37"/>
  <c r="E34"/>
  <c r="E33"/>
  <c r="E32"/>
  <c r="E31"/>
  <c r="E30"/>
  <c r="E29"/>
  <c r="E28"/>
  <c r="E27"/>
  <c r="E26"/>
  <c r="E23"/>
  <c r="E22"/>
  <c r="E21"/>
  <c r="E20"/>
  <c r="E19"/>
  <c r="E18"/>
  <c r="E17"/>
  <c r="E14"/>
  <c r="E13"/>
  <c r="E12"/>
  <c r="E11"/>
  <c r="E10"/>
  <c r="E9"/>
  <c r="H9" s="1"/>
  <c r="E8"/>
  <c r="E7"/>
  <c r="G36"/>
  <c r="G25"/>
  <c r="G16"/>
  <c r="G6"/>
  <c r="F36"/>
  <c r="F42" s="1"/>
  <c r="F25"/>
  <c r="F16"/>
  <c r="F6"/>
  <c r="D36"/>
  <c r="D42" s="1"/>
  <c r="D25"/>
  <c r="D16"/>
  <c r="D6"/>
  <c r="C36"/>
  <c r="C25"/>
  <c r="C16"/>
  <c r="C6"/>
  <c r="C42" s="1"/>
  <c r="G16" i="8"/>
  <c r="F16"/>
  <c r="E14"/>
  <c r="H14" s="1"/>
  <c r="E12"/>
  <c r="H12" s="1"/>
  <c r="E10"/>
  <c r="H10" s="1"/>
  <c r="E8"/>
  <c r="H8" s="1"/>
  <c r="E6"/>
  <c r="D16"/>
  <c r="C16"/>
  <c r="E6" i="6"/>
  <c r="H6" s="1"/>
  <c r="E7"/>
  <c r="H7" s="1"/>
  <c r="E8"/>
  <c r="H8" s="1"/>
  <c r="E9"/>
  <c r="H9" s="1"/>
  <c r="E10"/>
  <c r="H10" s="1"/>
  <c r="E11"/>
  <c r="E12"/>
  <c r="H12" s="1"/>
  <c r="H76"/>
  <c r="H75"/>
  <c r="H74"/>
  <c r="H73"/>
  <c r="H72"/>
  <c r="H71"/>
  <c r="H70"/>
  <c r="H69"/>
  <c r="H68"/>
  <c r="H67"/>
  <c r="H66"/>
  <c r="H65"/>
  <c r="H63"/>
  <c r="H62"/>
  <c r="H61"/>
  <c r="H60"/>
  <c r="H59"/>
  <c r="H58"/>
  <c r="H56"/>
  <c r="H55"/>
  <c r="H54"/>
  <c r="H53"/>
  <c r="H52"/>
  <c r="H51"/>
  <c r="H50"/>
  <c r="H49"/>
  <c r="H48"/>
  <c r="H47"/>
  <c r="H46"/>
  <c r="H45"/>
  <c r="H42"/>
  <c r="H41"/>
  <c r="H40"/>
  <c r="H39"/>
  <c r="H38"/>
  <c r="H37"/>
  <c r="H36"/>
  <c r="H35"/>
  <c r="H34"/>
  <c r="H33"/>
  <c r="H21"/>
  <c r="H20"/>
  <c r="H18"/>
  <c r="H16"/>
  <c r="H11"/>
  <c r="E76"/>
  <c r="E75"/>
  <c r="E74"/>
  <c r="E73"/>
  <c r="E72"/>
  <c r="E71"/>
  <c r="E70"/>
  <c r="E69"/>
  <c r="E68"/>
  <c r="E67"/>
  <c r="E66"/>
  <c r="E65"/>
  <c r="E64"/>
  <c r="H64" s="1"/>
  <c r="E63"/>
  <c r="E62"/>
  <c r="E61"/>
  <c r="E60"/>
  <c r="E59"/>
  <c r="E58"/>
  <c r="E56"/>
  <c r="E55"/>
  <c r="E54"/>
  <c r="E53"/>
  <c r="E52"/>
  <c r="E51"/>
  <c r="E50"/>
  <c r="E49"/>
  <c r="E48"/>
  <c r="E47"/>
  <c r="E46"/>
  <c r="E45"/>
  <c r="E44"/>
  <c r="H44" s="1"/>
  <c r="E42"/>
  <c r="E41"/>
  <c r="E40"/>
  <c r="E39"/>
  <c r="E38"/>
  <c r="E37"/>
  <c r="E36"/>
  <c r="E35"/>
  <c r="E34"/>
  <c r="E33"/>
  <c r="E32"/>
  <c r="H32" s="1"/>
  <c r="E31"/>
  <c r="H31" s="1"/>
  <c r="E30"/>
  <c r="H30" s="1"/>
  <c r="E29"/>
  <c r="H29" s="1"/>
  <c r="E28"/>
  <c r="H28" s="1"/>
  <c r="E27"/>
  <c r="H27" s="1"/>
  <c r="E26"/>
  <c r="H26" s="1"/>
  <c r="E25"/>
  <c r="H25" s="1"/>
  <c r="E24"/>
  <c r="H24" s="1"/>
  <c r="E22"/>
  <c r="H22" s="1"/>
  <c r="E21"/>
  <c r="E20"/>
  <c r="E19"/>
  <c r="H19" s="1"/>
  <c r="E18"/>
  <c r="E17"/>
  <c r="H17" s="1"/>
  <c r="E16"/>
  <c r="E15"/>
  <c r="H15" s="1"/>
  <c r="E14"/>
  <c r="H14" s="1"/>
  <c r="G69"/>
  <c r="G65"/>
  <c r="G57"/>
  <c r="G53"/>
  <c r="G43"/>
  <c r="G33"/>
  <c r="G23"/>
  <c r="G13"/>
  <c r="G5"/>
  <c r="F69"/>
  <c r="F65"/>
  <c r="F57"/>
  <c r="F53"/>
  <c r="F43"/>
  <c r="F33"/>
  <c r="F23"/>
  <c r="F13"/>
  <c r="F5"/>
  <c r="D69"/>
  <c r="D65"/>
  <c r="D57"/>
  <c r="D53"/>
  <c r="D43"/>
  <c r="D33"/>
  <c r="D23"/>
  <c r="D13"/>
  <c r="D5"/>
  <c r="C69"/>
  <c r="C65"/>
  <c r="C57"/>
  <c r="C53"/>
  <c r="C43"/>
  <c r="C33"/>
  <c r="C23"/>
  <c r="C13"/>
  <c r="C5"/>
  <c r="G42" i="5" l="1"/>
  <c r="H6"/>
  <c r="E6"/>
  <c r="E42" s="1"/>
  <c r="E16" i="8"/>
  <c r="H6"/>
  <c r="H16" s="1"/>
  <c r="E57" i="6"/>
  <c r="H57" s="1"/>
  <c r="E43"/>
  <c r="H43" s="1"/>
  <c r="E23"/>
  <c r="H23" s="1"/>
  <c r="C77"/>
  <c r="F77"/>
  <c r="E13"/>
  <c r="H13" s="1"/>
  <c r="G77"/>
  <c r="D77"/>
  <c r="E5"/>
  <c r="H42" i="5"/>
  <c r="E25"/>
  <c r="E16"/>
  <c r="E77" i="6" l="1"/>
  <c r="H5"/>
  <c r="H77" s="1"/>
</calcChain>
</file>

<file path=xl/sharedStrings.xml><?xml version="1.0" encoding="utf-8"?>
<sst xmlns="http://schemas.openxmlformats.org/spreadsheetml/2006/main" count="219" uniqueCount="146">
  <si>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</si>
  <si>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</si>
  <si>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</si>
  <si>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</si>
  <si>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</si>
  <si>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</si>
  <si>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</si>
  <si>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</si>
  <si>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</si>
  <si>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</si>
  <si>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</si>
  <si>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</si>
  <si>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</si>
  <si>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</si>
  <si>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</si>
  <si>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</si>
  <si>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</si>
  <si>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</si>
  <si>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</si>
  <si>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</si>
  <si>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</si>
  <si>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</si>
  <si>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</si>
  <si>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</si>
  <si>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</si>
  <si>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</si>
  <si>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</si>
  <si>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</si>
  <si>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</si>
  <si>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</si>
  <si>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</si>
  <si>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</si>
  <si>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</si>
  <si>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</si>
  <si>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</si>
  <si>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</si>
  <si>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</si>
  <si>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</si>
  <si>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</si>
  <si>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</si>
  <si>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</si>
  <si>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</si>
  <si>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</si>
  <si>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</si>
  <si>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</si>
  <si>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</si>
  <si>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</si>
  <si>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</si>
  <si>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</si>
  <si>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</si>
  <si>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</si>
  <si>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</si>
  <si>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</si>
  <si>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</si>
  <si>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</si>
  <si>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</si>
  <si>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</si>
  <si>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</si>
  <si>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</si>
  <si>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</si>
  <si>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</si>
  <si>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</si>
  <si>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</si>
  <si>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</si>
  <si>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</si>
  <si>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</si>
  <si>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</si>
  <si>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</si>
  <si>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</si>
  <si>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</si>
  <si>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</si>
  <si>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</si>
  <si>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</si>
  <si>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</si>
  <si>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</si>
  <si>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</si>
  <si>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</si>
  <si>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</si>
  <si>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</si>
  <si>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</si>
  <si>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</si>
  <si>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</si>
  <si>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</si>
  <si>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</si>
  <si>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</si>
  <si>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</si>
  <si>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</si>
  <si>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</si>
  <si>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</si>
  <si>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</si>
  <si>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</si>
  <si>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</si>
  <si>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</si>
  <si>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</si>
  <si>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</si>
  <si>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</si>
  <si>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</si>
  <si>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</si>
  <si>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</si>
  <si>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</si>
  <si>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</si>
  <si>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</si>
  <si>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</si>
  <si>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</si>
  <si>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</si>
  <si>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</si>
  <si>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</si>
  <si>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</si>
  <si>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</si>
  <si>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</si>
  <si>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</si>
  <si>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</si>
  <si>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</si>
  <si>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</si>
  <si>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</si>
  <si>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</si>
  <si>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</si>
  <si>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</si>
  <si>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</si>
  <si>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</si>
  <si>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</si>
  <si>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</si>
  <si>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</si>
  <si>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</si>
  <si>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</si>
  <si>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</si>
  <si>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</si>
  <si>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</si>
  <si>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</si>
  <si>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</si>
  <si>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</si>
  <si>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</si>
  <si>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</si>
  <si>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</si>
  <si>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</si>
  <si>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</si>
  <si>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DESPACHO DE LA DIRECCIÓN GENERAL</t>
  </si>
  <si>
    <t>Sector Paraestatal del Gobierno (Federal/Estatal/Municipal) de 
Estado Analítico del Ejercicio del Presupuesto de Egresos
Clasificación Administrativa
Del 1 de Enero al 30 de Septiembre de 2018</t>
  </si>
  <si>
    <t>Secretaría Ejecutiva del Sistema Estatal Anticorrupción de Guanajuato
Estado Analítico del Ejercicio del Presupuesto de Egresos
Clasificación por Objeto del Gasto (Capítulo y Concepto)
Del 1 de Enero al 30 de Septiembre de 2018</t>
  </si>
  <si>
    <t>Secretaría Ejecutiva del Sistema Estatal Anticorrupción de Guanajuato
Estado Analítico del Ejercicio del Presupuesto de Egresos
Clasificación Económica (por Tipo de Gasto)
Del 1 de Enero al 30 de Septiembre de 2018</t>
  </si>
  <si>
    <t>Secretaría Ejecutiva del Sistema Estatal Anticorrupción de Guanajuato
Estado Analítico del Ejercicio del Presupuesto de Egresos
Clasificación Administrativa
Del 1 de Enero al 30 de Septiembre de 2018</t>
  </si>
  <si>
    <t>Secretaría Ejecutiva del Sistema Estatal Anticorrupción de Guanajuato
Estado Analítico del Ejercicio del Presupuesto de Egresos
Clasificación Funcional (Finalidad y Función)
Del 1 de Enero al 30 de Septiembre de 2018</t>
  </si>
  <si>
    <t>Erik Gerardo Ramírez Serafín</t>
  </si>
  <si>
    <t>Alejandra López Rodríguez</t>
  </si>
  <si>
    <t>Coordinador Administrativo</t>
  </si>
  <si>
    <t>Secretaria Técnica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</si>
</sst>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9" xfId="0" applyFont="1" applyFill="1" applyBorder="1" applyProtection="1"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</xf>
    <xf numFmtId="0" fontId="8" fillId="0" borderId="1" xfId="0" applyFont="1" applyBorder="1" applyAlignment="1">
      <alignment horizontal="center" vertical="center" wrapText="1"/>
    </xf>
    <xf numFmtId="4" fontId="3" fillId="0" borderId="15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0" fontId="0" fillId="0" borderId="0" xfId="0"/>
    <xf numFmtId="4" fontId="3" fillId="0" borderId="0" xfId="8" applyNumberFormat="1" applyFont="1" applyAlignment="1" applyProtection="1">
      <alignment horizontal="right" vertical="top"/>
      <protection locked="0"/>
    </xf>
    <xf numFmtId="0" fontId="0" fillId="0" borderId="0" xfId="0" applyFont="1" applyAlignment="1">
      <alignment vertical="center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showGridLines="0" workbookViewId="0">
      <selection activeCell="C83" sqref="C83:F84"/>
    </sheetView>
  </sheetViews>
  <sheetFormatPr baseColWidth="10" defaultRowHeight="11.25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>
      <c r="A1" s="55" t="s">
        <v>138</v>
      </c>
      <c r="B1" s="56"/>
      <c r="C1" s="56"/>
      <c r="D1" s="56"/>
      <c r="E1" s="56"/>
      <c r="F1" s="56"/>
      <c r="G1" s="56"/>
      <c r="H1" s="57"/>
    </row>
    <row r="2" spans="1:8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>
      <c r="A5" s="48" t="s">
        <v>67</v>
      </c>
      <c r="B5" s="7"/>
      <c r="C5" s="14">
        <f>SUM(C6:C12)</f>
        <v>0</v>
      </c>
      <c r="D5" s="14">
        <f>SUM(D6:D12)</f>
        <v>7884675.7999999998</v>
      </c>
      <c r="E5" s="14">
        <f>C5+D5</f>
        <v>7884675.7999999998</v>
      </c>
      <c r="F5" s="14">
        <f>SUM(F6:F12)</f>
        <v>5428188.3500000006</v>
      </c>
      <c r="G5" s="14">
        <f>SUM(G6:G12)</f>
        <v>5428188.3500000006</v>
      </c>
      <c r="H5" s="14">
        <f>E5-F5</f>
        <v>2456487.4499999993</v>
      </c>
    </row>
    <row r="6" spans="1:8">
      <c r="A6" s="49">
        <v>1100</v>
      </c>
      <c r="B6" s="11" t="s">
        <v>76</v>
      </c>
      <c r="C6" s="15">
        <v>0</v>
      </c>
      <c r="D6" s="15">
        <v>530757.05000000005</v>
      </c>
      <c r="E6" s="15">
        <f t="shared" ref="E6:E69" si="0">C6+D6</f>
        <v>530757.05000000005</v>
      </c>
      <c r="F6" s="15">
        <v>321035.32</v>
      </c>
      <c r="G6" s="15">
        <v>321035.32</v>
      </c>
      <c r="H6" s="15">
        <f t="shared" ref="H6:H69" si="1">E6-F6</f>
        <v>209721.73000000004</v>
      </c>
    </row>
    <row r="7" spans="1:8">
      <c r="A7" s="49">
        <v>1200</v>
      </c>
      <c r="B7" s="11" t="s">
        <v>77</v>
      </c>
      <c r="C7" s="15">
        <v>0</v>
      </c>
      <c r="D7" s="15">
        <v>5757501.5999999996</v>
      </c>
      <c r="E7" s="15">
        <f t="shared" si="0"/>
        <v>5757501.5999999996</v>
      </c>
      <c r="F7" s="15">
        <v>4318126.2</v>
      </c>
      <c r="G7" s="15">
        <v>4318126.2</v>
      </c>
      <c r="H7" s="15">
        <f t="shared" si="1"/>
        <v>1439375.3999999994</v>
      </c>
    </row>
    <row r="8" spans="1:8">
      <c r="A8" s="49">
        <v>1300</v>
      </c>
      <c r="B8" s="11" t="s">
        <v>78</v>
      </c>
      <c r="C8" s="15">
        <v>0</v>
      </c>
      <c r="D8" s="15">
        <v>821995.49</v>
      </c>
      <c r="E8" s="15">
        <f t="shared" si="0"/>
        <v>821995.49</v>
      </c>
      <c r="F8" s="15">
        <v>333090.40000000002</v>
      </c>
      <c r="G8" s="15">
        <v>333090.40000000002</v>
      </c>
      <c r="H8" s="15">
        <f t="shared" si="1"/>
        <v>488905.08999999997</v>
      </c>
    </row>
    <row r="9" spans="1:8">
      <c r="A9" s="49">
        <v>1400</v>
      </c>
      <c r="B9" s="11" t="s">
        <v>35</v>
      </c>
      <c r="C9" s="15">
        <v>0</v>
      </c>
      <c r="D9" s="15">
        <v>185127.71</v>
      </c>
      <c r="E9" s="15">
        <f t="shared" si="0"/>
        <v>185127.71</v>
      </c>
      <c r="F9" s="15">
        <v>99613.52</v>
      </c>
      <c r="G9" s="15">
        <v>99613.52</v>
      </c>
      <c r="H9" s="15">
        <f t="shared" si="1"/>
        <v>85514.189999999988</v>
      </c>
    </row>
    <row r="10" spans="1:8">
      <c r="A10" s="49">
        <v>1500</v>
      </c>
      <c r="B10" s="11" t="s">
        <v>79</v>
      </c>
      <c r="C10" s="15">
        <v>0</v>
      </c>
      <c r="D10" s="15">
        <v>587562.94999999995</v>
      </c>
      <c r="E10" s="15">
        <f t="shared" si="0"/>
        <v>587562.94999999995</v>
      </c>
      <c r="F10" s="15">
        <v>356322.91</v>
      </c>
      <c r="G10" s="15">
        <v>356322.91</v>
      </c>
      <c r="H10" s="15">
        <f t="shared" si="1"/>
        <v>231240.03999999998</v>
      </c>
    </row>
    <row r="11" spans="1:8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>
      <c r="A12" s="49">
        <v>1700</v>
      </c>
      <c r="B12" s="11" t="s">
        <v>80</v>
      </c>
      <c r="C12" s="15">
        <v>0</v>
      </c>
      <c r="D12" s="15">
        <v>1731</v>
      </c>
      <c r="E12" s="15">
        <f t="shared" si="0"/>
        <v>1731</v>
      </c>
      <c r="F12" s="15">
        <v>0</v>
      </c>
      <c r="G12" s="15">
        <v>0</v>
      </c>
      <c r="H12" s="15">
        <f t="shared" si="1"/>
        <v>1731</v>
      </c>
    </row>
    <row r="13" spans="1:8">
      <c r="A13" s="48" t="s">
        <v>68</v>
      </c>
      <c r="B13" s="7"/>
      <c r="C13" s="15">
        <f>SUM(C14:C22)</f>
        <v>0</v>
      </c>
      <c r="D13" s="15">
        <f>SUM(D14:D22)</f>
        <v>115000</v>
      </c>
      <c r="E13" s="15">
        <f t="shared" si="0"/>
        <v>115000</v>
      </c>
      <c r="F13" s="15">
        <f>SUM(F14:F22)</f>
        <v>9535.5</v>
      </c>
      <c r="G13" s="15">
        <f>SUM(G14:G22)</f>
        <v>9535.5</v>
      </c>
      <c r="H13" s="15">
        <f t="shared" si="1"/>
        <v>105464.5</v>
      </c>
    </row>
    <row r="14" spans="1:8">
      <c r="A14" s="49">
        <v>2100</v>
      </c>
      <c r="B14" s="11" t="s">
        <v>81</v>
      </c>
      <c r="C14" s="15">
        <v>0</v>
      </c>
      <c r="D14" s="15">
        <v>32000</v>
      </c>
      <c r="E14" s="15">
        <f t="shared" si="0"/>
        <v>32000</v>
      </c>
      <c r="F14" s="15">
        <v>5922.67</v>
      </c>
      <c r="G14" s="15">
        <v>5922.67</v>
      </c>
      <c r="H14" s="15">
        <f t="shared" si="1"/>
        <v>26077.33</v>
      </c>
    </row>
    <row r="15" spans="1:8">
      <c r="A15" s="49">
        <v>2200</v>
      </c>
      <c r="B15" s="11" t="s">
        <v>82</v>
      </c>
      <c r="C15" s="15">
        <v>0</v>
      </c>
      <c r="D15" s="15">
        <v>8000</v>
      </c>
      <c r="E15" s="15">
        <f t="shared" si="0"/>
        <v>8000</v>
      </c>
      <c r="F15" s="15">
        <v>1927.24</v>
      </c>
      <c r="G15" s="15">
        <v>1927.24</v>
      </c>
      <c r="H15" s="15">
        <f t="shared" si="1"/>
        <v>6072.76</v>
      </c>
    </row>
    <row r="16" spans="1:8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>
      <c r="A17" s="49">
        <v>2400</v>
      </c>
      <c r="B17" s="11" t="s">
        <v>84</v>
      </c>
      <c r="C17" s="15">
        <v>0</v>
      </c>
      <c r="D17" s="15">
        <v>25000</v>
      </c>
      <c r="E17" s="15">
        <f t="shared" si="0"/>
        <v>25000</v>
      </c>
      <c r="F17" s="15">
        <v>0</v>
      </c>
      <c r="G17" s="15">
        <v>0</v>
      </c>
      <c r="H17" s="15">
        <f t="shared" si="1"/>
        <v>25000</v>
      </c>
    </row>
    <row r="18" spans="1:8">
      <c r="A18" s="49">
        <v>2500</v>
      </c>
      <c r="B18" s="11" t="s">
        <v>85</v>
      </c>
      <c r="C18" s="15">
        <v>0</v>
      </c>
      <c r="D18" s="15">
        <v>0</v>
      </c>
      <c r="E18" s="15">
        <f t="shared" si="0"/>
        <v>0</v>
      </c>
      <c r="F18" s="15">
        <v>0</v>
      </c>
      <c r="G18" s="15">
        <v>0</v>
      </c>
      <c r="H18" s="15">
        <f t="shared" si="1"/>
        <v>0</v>
      </c>
    </row>
    <row r="19" spans="1:8">
      <c r="A19" s="49">
        <v>2600</v>
      </c>
      <c r="B19" s="11" t="s">
        <v>86</v>
      </c>
      <c r="C19" s="15">
        <v>0</v>
      </c>
      <c r="D19" s="15">
        <v>40000</v>
      </c>
      <c r="E19" s="15">
        <f t="shared" si="0"/>
        <v>40000</v>
      </c>
      <c r="F19" s="15">
        <v>1685.59</v>
      </c>
      <c r="G19" s="15">
        <v>1685.59</v>
      </c>
      <c r="H19" s="15">
        <f t="shared" si="1"/>
        <v>38314.410000000003</v>
      </c>
    </row>
    <row r="20" spans="1:8">
      <c r="A20" s="49">
        <v>2700</v>
      </c>
      <c r="B20" s="11" t="s">
        <v>87</v>
      </c>
      <c r="C20" s="15">
        <v>0</v>
      </c>
      <c r="D20" s="15">
        <v>0</v>
      </c>
      <c r="E20" s="15">
        <f t="shared" si="0"/>
        <v>0</v>
      </c>
      <c r="F20" s="15">
        <v>0</v>
      </c>
      <c r="G20" s="15">
        <v>0</v>
      </c>
      <c r="H20" s="15">
        <f t="shared" si="1"/>
        <v>0</v>
      </c>
    </row>
    <row r="21" spans="1:8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>
      <c r="A22" s="49">
        <v>2900</v>
      </c>
      <c r="B22" s="11" t="s">
        <v>89</v>
      </c>
      <c r="C22" s="15">
        <v>0</v>
      </c>
      <c r="D22" s="15">
        <v>10000</v>
      </c>
      <c r="E22" s="15">
        <f t="shared" si="0"/>
        <v>10000</v>
      </c>
      <c r="F22" s="15">
        <v>0</v>
      </c>
      <c r="G22" s="15">
        <v>0</v>
      </c>
      <c r="H22" s="15">
        <f t="shared" si="1"/>
        <v>10000</v>
      </c>
    </row>
    <row r="23" spans="1:8">
      <c r="A23" s="48" t="s">
        <v>69</v>
      </c>
      <c r="B23" s="7"/>
      <c r="C23" s="15">
        <f>SUM(C24:C32)</f>
        <v>0</v>
      </c>
      <c r="D23" s="15">
        <f>SUM(D24:D32)</f>
        <v>1559072.5699999998</v>
      </c>
      <c r="E23" s="15">
        <f t="shared" si="0"/>
        <v>1559072.5699999998</v>
      </c>
      <c r="F23" s="15">
        <f>SUM(F24:F32)</f>
        <v>161684.47</v>
      </c>
      <c r="G23" s="15">
        <f>SUM(G24:G32)</f>
        <v>161684.47</v>
      </c>
      <c r="H23" s="15">
        <f t="shared" si="1"/>
        <v>1397388.0999999999</v>
      </c>
    </row>
    <row r="24" spans="1:8">
      <c r="A24" s="49">
        <v>3100</v>
      </c>
      <c r="B24" s="11" t="s">
        <v>90</v>
      </c>
      <c r="C24" s="15">
        <v>0</v>
      </c>
      <c r="D24" s="15">
        <v>10942.91</v>
      </c>
      <c r="E24" s="15">
        <f t="shared" si="0"/>
        <v>10942.91</v>
      </c>
      <c r="F24" s="15">
        <v>0</v>
      </c>
      <c r="G24" s="15">
        <v>0</v>
      </c>
      <c r="H24" s="15">
        <f t="shared" si="1"/>
        <v>10942.91</v>
      </c>
    </row>
    <row r="25" spans="1:8">
      <c r="A25" s="49">
        <v>3200</v>
      </c>
      <c r="B25" s="11" t="s">
        <v>91</v>
      </c>
      <c r="C25" s="15">
        <v>0</v>
      </c>
      <c r="D25" s="15">
        <v>250800</v>
      </c>
      <c r="E25" s="15">
        <f t="shared" si="0"/>
        <v>250800</v>
      </c>
      <c r="F25" s="15">
        <v>45240</v>
      </c>
      <c r="G25" s="15">
        <v>45240</v>
      </c>
      <c r="H25" s="15">
        <f t="shared" si="1"/>
        <v>205560</v>
      </c>
    </row>
    <row r="26" spans="1:8">
      <c r="A26" s="49">
        <v>3300</v>
      </c>
      <c r="B26" s="11" t="s">
        <v>92</v>
      </c>
      <c r="C26" s="15">
        <v>0</v>
      </c>
      <c r="D26" s="15">
        <v>897800</v>
      </c>
      <c r="E26" s="15">
        <f t="shared" si="0"/>
        <v>897800</v>
      </c>
      <c r="F26" s="15">
        <v>0</v>
      </c>
      <c r="G26" s="15">
        <v>0</v>
      </c>
      <c r="H26" s="15">
        <f t="shared" si="1"/>
        <v>897800</v>
      </c>
    </row>
    <row r="27" spans="1:8">
      <c r="A27" s="49">
        <v>3400</v>
      </c>
      <c r="B27" s="11" t="s">
        <v>93</v>
      </c>
      <c r="C27" s="15">
        <v>0</v>
      </c>
      <c r="D27" s="15">
        <v>8000</v>
      </c>
      <c r="E27" s="15">
        <f t="shared" si="0"/>
        <v>8000</v>
      </c>
      <c r="F27" s="15">
        <v>0</v>
      </c>
      <c r="G27" s="15">
        <v>0</v>
      </c>
      <c r="H27" s="15">
        <f t="shared" si="1"/>
        <v>8000</v>
      </c>
    </row>
    <row r="28" spans="1:8">
      <c r="A28" s="49">
        <v>3500</v>
      </c>
      <c r="B28" s="11" t="s">
        <v>94</v>
      </c>
      <c r="C28" s="15">
        <v>0</v>
      </c>
      <c r="D28" s="15">
        <v>25600</v>
      </c>
      <c r="E28" s="15">
        <f t="shared" si="0"/>
        <v>25600</v>
      </c>
      <c r="F28" s="15">
        <v>9048</v>
      </c>
      <c r="G28" s="15">
        <v>9048</v>
      </c>
      <c r="H28" s="15">
        <f t="shared" si="1"/>
        <v>16552</v>
      </c>
    </row>
    <row r="29" spans="1:8">
      <c r="A29" s="49">
        <v>3600</v>
      </c>
      <c r="B29" s="11" t="s">
        <v>95</v>
      </c>
      <c r="C29" s="15">
        <v>0</v>
      </c>
      <c r="D29" s="15">
        <v>40000</v>
      </c>
      <c r="E29" s="15">
        <f t="shared" si="0"/>
        <v>40000</v>
      </c>
      <c r="F29" s="15">
        <v>0</v>
      </c>
      <c r="G29" s="15">
        <v>0</v>
      </c>
      <c r="H29" s="15">
        <f t="shared" si="1"/>
        <v>40000</v>
      </c>
    </row>
    <row r="30" spans="1:8">
      <c r="A30" s="49">
        <v>3700</v>
      </c>
      <c r="B30" s="11" t="s">
        <v>96</v>
      </c>
      <c r="C30" s="15">
        <v>0</v>
      </c>
      <c r="D30" s="15">
        <v>63000</v>
      </c>
      <c r="E30" s="15">
        <f t="shared" si="0"/>
        <v>63000</v>
      </c>
      <c r="F30" s="15">
        <v>1020</v>
      </c>
      <c r="G30" s="15">
        <v>1020</v>
      </c>
      <c r="H30" s="15">
        <f t="shared" si="1"/>
        <v>61980</v>
      </c>
    </row>
    <row r="31" spans="1:8">
      <c r="A31" s="49">
        <v>3800</v>
      </c>
      <c r="B31" s="11" t="s">
        <v>97</v>
      </c>
      <c r="C31" s="15">
        <v>0</v>
      </c>
      <c r="D31" s="15">
        <v>110000</v>
      </c>
      <c r="E31" s="15">
        <f t="shared" si="0"/>
        <v>110000</v>
      </c>
      <c r="F31" s="15">
        <v>0</v>
      </c>
      <c r="G31" s="15">
        <v>0</v>
      </c>
      <c r="H31" s="15">
        <f t="shared" si="1"/>
        <v>110000</v>
      </c>
    </row>
    <row r="32" spans="1:8">
      <c r="A32" s="49">
        <v>3900</v>
      </c>
      <c r="B32" s="11" t="s">
        <v>19</v>
      </c>
      <c r="C32" s="15">
        <v>0</v>
      </c>
      <c r="D32" s="15">
        <v>152929.66</v>
      </c>
      <c r="E32" s="15">
        <f t="shared" si="0"/>
        <v>152929.66</v>
      </c>
      <c r="F32" s="15">
        <v>106376.47</v>
      </c>
      <c r="G32" s="15">
        <v>106376.47</v>
      </c>
      <c r="H32" s="15">
        <f t="shared" si="1"/>
        <v>46553.19</v>
      </c>
    </row>
    <row r="33" spans="1:8">
      <c r="A33" s="48" t="s">
        <v>70</v>
      </c>
      <c r="B33" s="7"/>
      <c r="C33" s="15">
        <f>SUM(C34:C42)</f>
        <v>0</v>
      </c>
      <c r="D33" s="15">
        <f>SUM(D34:D42)</f>
        <v>0</v>
      </c>
      <c r="E33" s="15">
        <f t="shared" si="0"/>
        <v>0</v>
      </c>
      <c r="F33" s="15">
        <f>SUM(F34:F42)</f>
        <v>0</v>
      </c>
      <c r="G33" s="15">
        <f>SUM(G34:G42)</f>
        <v>0</v>
      </c>
      <c r="H33" s="15">
        <f t="shared" si="1"/>
        <v>0</v>
      </c>
    </row>
    <row r="34" spans="1:8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>
      <c r="A37" s="49">
        <v>4400</v>
      </c>
      <c r="B37" s="11" t="s">
        <v>101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>
      <c r="A43" s="48" t="s">
        <v>71</v>
      </c>
      <c r="B43" s="7"/>
      <c r="C43" s="15">
        <f>SUM(C44:C52)</f>
        <v>0</v>
      </c>
      <c r="D43" s="15">
        <f>SUM(D44:D52)</f>
        <v>15000</v>
      </c>
      <c r="E43" s="15">
        <f t="shared" si="0"/>
        <v>15000</v>
      </c>
      <c r="F43" s="15">
        <f>SUM(F44:F52)</f>
        <v>0</v>
      </c>
      <c r="G43" s="15">
        <f>SUM(G44:G52)</f>
        <v>0</v>
      </c>
      <c r="H43" s="15">
        <f t="shared" si="1"/>
        <v>15000</v>
      </c>
    </row>
    <row r="44" spans="1:8">
      <c r="A44" s="49">
        <v>5100</v>
      </c>
      <c r="B44" s="11" t="s">
        <v>105</v>
      </c>
      <c r="C44" s="15">
        <v>0</v>
      </c>
      <c r="D44" s="15">
        <v>15000</v>
      </c>
      <c r="E44" s="15">
        <f t="shared" si="0"/>
        <v>15000</v>
      </c>
      <c r="F44" s="15">
        <v>0</v>
      </c>
      <c r="G44" s="15">
        <v>0</v>
      </c>
      <c r="H44" s="15">
        <f t="shared" si="1"/>
        <v>15000</v>
      </c>
    </row>
    <row r="45" spans="1:8">
      <c r="A45" s="49">
        <v>5200</v>
      </c>
      <c r="B45" s="11" t="s">
        <v>106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>
      <c r="A46" s="49">
        <v>5300</v>
      </c>
      <c r="B46" s="11" t="s">
        <v>107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>
      <c r="A47" s="49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>
      <c r="A49" s="49">
        <v>5600</v>
      </c>
      <c r="B49" s="11" t="s">
        <v>110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>
      <c r="A57" s="48" t="s">
        <v>73</v>
      </c>
      <c r="B57" s="7"/>
      <c r="C57" s="15">
        <f>SUM(C58:C64)</f>
        <v>7119046.6699999999</v>
      </c>
      <c r="D57" s="15">
        <f>SUM(D58:D64)</f>
        <v>-7119046.6699999999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>
      <c r="A64" s="49">
        <v>7900</v>
      </c>
      <c r="B64" s="11" t="s">
        <v>123</v>
      </c>
      <c r="C64" s="15">
        <v>7119046.6699999999</v>
      </c>
      <c r="D64" s="15">
        <v>-7119046.6699999999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>
      <c r="A65" s="48" t="s">
        <v>74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>
      <c r="A77" s="8"/>
      <c r="B77" s="13" t="s">
        <v>59</v>
      </c>
      <c r="C77" s="17">
        <f t="shared" ref="C77:H77" si="4">SUM(C5+C13+C23+C33+C43+C53+C57+C65+C69)</f>
        <v>7119046.6699999999</v>
      </c>
      <c r="D77" s="17">
        <f t="shared" si="4"/>
        <v>2454701.6999999993</v>
      </c>
      <c r="E77" s="17">
        <f t="shared" si="4"/>
        <v>9573748.3699999992</v>
      </c>
      <c r="F77" s="17">
        <f t="shared" si="4"/>
        <v>5599408.3200000003</v>
      </c>
      <c r="G77" s="17">
        <f t="shared" si="4"/>
        <v>5599408.3200000003</v>
      </c>
      <c r="H77" s="17">
        <f t="shared" si="4"/>
        <v>3974340.0499999989</v>
      </c>
    </row>
    <row r="79" spans="1:8">
      <c r="A79" s="1" t="s">
        <v>135</v>
      </c>
    </row>
    <row r="82" spans="3:6" ht="26.25" customHeight="1"/>
    <row r="83" spans="3:6">
      <c r="C83" s="54" t="s">
        <v>142</v>
      </c>
      <c r="D83" s="52"/>
      <c r="E83" s="52"/>
      <c r="F83" s="53" t="s">
        <v>143</v>
      </c>
    </row>
    <row r="84" spans="3:6">
      <c r="C84" s="54" t="s">
        <v>144</v>
      </c>
      <c r="D84" s="52"/>
      <c r="E84" s="52"/>
      <c r="F84" s="53" t="s">
        <v>145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256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zoomScaleNormal="100" workbookViewId="0">
      <selection activeCell="D23" sqref="D23:G24"/>
    </sheetView>
  </sheetViews>
  <sheetFormatPr baseColWidth="10" defaultRowHeight="11.25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>
      <c r="A1" s="55" t="s">
        <v>139</v>
      </c>
      <c r="B1" s="56"/>
      <c r="C1" s="56"/>
      <c r="D1" s="56"/>
      <c r="E1" s="56"/>
      <c r="F1" s="56"/>
      <c r="G1" s="56"/>
      <c r="H1" s="57"/>
    </row>
    <row r="2" spans="1:8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>
      <c r="A5" s="5"/>
      <c r="B5" s="18"/>
      <c r="C5" s="21"/>
      <c r="D5" s="21"/>
      <c r="E5" s="21"/>
      <c r="F5" s="21"/>
      <c r="G5" s="21"/>
      <c r="H5" s="21"/>
    </row>
    <row r="6" spans="1:8">
      <c r="A6" s="5"/>
      <c r="B6" s="18" t="s">
        <v>0</v>
      </c>
      <c r="C6" s="50">
        <v>0</v>
      </c>
      <c r="D6" s="50">
        <v>9558748.3699999992</v>
      </c>
      <c r="E6" s="50">
        <f>C6+D6</f>
        <v>9558748.3699999992</v>
      </c>
      <c r="F6" s="50">
        <v>5599408.3200000003</v>
      </c>
      <c r="G6" s="50">
        <v>5599408.3200000003</v>
      </c>
      <c r="H6" s="50">
        <f>E6-F6</f>
        <v>3959340.0499999989</v>
      </c>
    </row>
    <row r="7" spans="1:8">
      <c r="A7" s="5"/>
      <c r="B7" s="18"/>
      <c r="C7" s="50"/>
      <c r="D7" s="50"/>
      <c r="E7" s="50"/>
      <c r="F7" s="50"/>
      <c r="G7" s="50"/>
      <c r="H7" s="50"/>
    </row>
    <row r="8" spans="1:8">
      <c r="A8" s="5"/>
      <c r="B8" s="18" t="s">
        <v>1</v>
      </c>
      <c r="C8" s="50">
        <v>7119046.6699999999</v>
      </c>
      <c r="D8" s="50">
        <v>-7104046.6699999999</v>
      </c>
      <c r="E8" s="50">
        <f>C8+D8</f>
        <v>15000</v>
      </c>
      <c r="F8" s="50">
        <v>0</v>
      </c>
      <c r="G8" s="50">
        <v>0</v>
      </c>
      <c r="H8" s="50">
        <f>E8-F8</f>
        <v>15000</v>
      </c>
    </row>
    <row r="9" spans="1:8">
      <c r="A9" s="5"/>
      <c r="B9" s="18"/>
      <c r="C9" s="50"/>
      <c r="D9" s="50"/>
      <c r="E9" s="50"/>
      <c r="F9" s="50"/>
      <c r="G9" s="50"/>
      <c r="H9" s="50"/>
    </row>
    <row r="10" spans="1:8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>
      <c r="A11" s="5"/>
      <c r="B11" s="18"/>
      <c r="C11" s="50"/>
      <c r="D11" s="50"/>
      <c r="E11" s="50"/>
      <c r="F11" s="50"/>
      <c r="G11" s="50"/>
      <c r="H11" s="50"/>
    </row>
    <row r="12" spans="1:8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>
      <c r="A13" s="5"/>
      <c r="B13" s="18"/>
      <c r="C13" s="50"/>
      <c r="D13" s="50"/>
      <c r="E13" s="50"/>
      <c r="F13" s="50"/>
      <c r="G13" s="50"/>
      <c r="H13" s="50"/>
    </row>
    <row r="14" spans="1:8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>
      <c r="A15" s="6"/>
      <c r="B15" s="19"/>
      <c r="C15" s="51"/>
      <c r="D15" s="51"/>
      <c r="E15" s="51"/>
      <c r="F15" s="51"/>
      <c r="G15" s="51"/>
      <c r="H15" s="51"/>
    </row>
    <row r="16" spans="1:8">
      <c r="A16" s="20"/>
      <c r="B16" s="13" t="s">
        <v>59</v>
      </c>
      <c r="C16" s="17">
        <f>SUM(C6+C8+C10+C12+C14)</f>
        <v>7119046.6699999999</v>
      </c>
      <c r="D16" s="17">
        <f>SUM(D6+D8+D10+D12+D14)</f>
        <v>2454701.6999999993</v>
      </c>
      <c r="E16" s="17">
        <f>SUM(E6+E8+E10+E12+E14)</f>
        <v>9573748.3699999992</v>
      </c>
      <c r="F16" s="17">
        <f t="shared" ref="F16:H16" si="0">SUM(F6+F8+F10+F12+F14)</f>
        <v>5599408.3200000003</v>
      </c>
      <c r="G16" s="17">
        <f t="shared" si="0"/>
        <v>5599408.3200000003</v>
      </c>
      <c r="H16" s="17">
        <f t="shared" si="0"/>
        <v>3974340.0499999989</v>
      </c>
    </row>
    <row r="18" spans="1:7">
      <c r="A18" s="1" t="s">
        <v>135</v>
      </c>
    </row>
    <row r="23" spans="1:7">
      <c r="D23" s="54" t="s">
        <v>142</v>
      </c>
      <c r="E23" s="52"/>
      <c r="F23" s="52"/>
      <c r="G23" s="53" t="s">
        <v>143</v>
      </c>
    </row>
    <row r="24" spans="1:7">
      <c r="D24" s="54" t="s">
        <v>144</v>
      </c>
      <c r="E24" s="52"/>
      <c r="F24" s="52"/>
      <c r="G24" s="53" t="s">
        <v>145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256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>
      <selection activeCell="H77" sqref="H77"/>
    </sheetView>
  </sheetViews>
  <sheetFormatPr baseColWidth="10" defaultRowHeight="11.25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>
      <c r="A1" s="55" t="s">
        <v>140</v>
      </c>
      <c r="B1" s="56"/>
      <c r="C1" s="56"/>
      <c r="D1" s="56"/>
      <c r="E1" s="56"/>
      <c r="F1" s="56"/>
      <c r="G1" s="56"/>
      <c r="H1" s="57"/>
    </row>
    <row r="2" spans="1:8">
      <c r="B2" s="27"/>
      <c r="C2" s="27"/>
      <c r="D2" s="27"/>
      <c r="E2" s="27"/>
      <c r="F2" s="27"/>
      <c r="G2" s="27"/>
      <c r="H2" s="27"/>
    </row>
    <row r="3" spans="1:8">
      <c r="A3" s="60" t="s">
        <v>60</v>
      </c>
      <c r="B3" s="61"/>
      <c r="C3" s="55" t="s">
        <v>66</v>
      </c>
      <c r="D3" s="56"/>
      <c r="E3" s="56"/>
      <c r="F3" s="56"/>
      <c r="G3" s="57"/>
      <c r="H3" s="58" t="s">
        <v>65</v>
      </c>
    </row>
    <row r="4" spans="1:8" ht="24.95" customHeight="1">
      <c r="A4" s="62"/>
      <c r="B4" s="63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9"/>
    </row>
    <row r="5" spans="1:8">
      <c r="A5" s="64"/>
      <c r="B5" s="65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>
      <c r="A6" s="28"/>
      <c r="B6" s="24"/>
      <c r="C6" s="36"/>
      <c r="D6" s="36"/>
      <c r="E6" s="36"/>
      <c r="F6" s="36"/>
      <c r="G6" s="36"/>
      <c r="H6" s="36"/>
    </row>
    <row r="7" spans="1:8">
      <c r="A7" s="4" t="s">
        <v>136</v>
      </c>
      <c r="B7" s="22"/>
      <c r="C7" s="15">
        <v>7119046.6699999999</v>
      </c>
      <c r="D7" s="15">
        <v>2454701.7000000002</v>
      </c>
      <c r="E7" s="15">
        <f>C7+D7</f>
        <v>9573748.370000001</v>
      </c>
      <c r="F7" s="15">
        <v>5599408.3200000003</v>
      </c>
      <c r="G7" s="15">
        <v>5599408.3200000003</v>
      </c>
      <c r="H7" s="15">
        <f>E7-F7</f>
        <v>3974340.0500000007</v>
      </c>
    </row>
    <row r="8" spans="1:8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>
      <c r="A14" s="4"/>
      <c r="B14" s="22"/>
      <c r="C14" s="15"/>
      <c r="D14" s="15"/>
      <c r="E14" s="15"/>
      <c r="F14" s="15"/>
      <c r="G14" s="15"/>
      <c r="H14" s="15"/>
    </row>
    <row r="15" spans="1:8">
      <c r="A15" s="4"/>
      <c r="B15" s="25"/>
      <c r="C15" s="16"/>
      <c r="D15" s="16"/>
      <c r="E15" s="16"/>
      <c r="F15" s="16"/>
      <c r="G15" s="16"/>
      <c r="H15" s="16"/>
    </row>
    <row r="16" spans="1:8">
      <c r="A16" s="26"/>
      <c r="B16" s="47" t="s">
        <v>59</v>
      </c>
      <c r="C16" s="23">
        <f t="shared" ref="C16:H16" si="2">SUM(C7:C15)</f>
        <v>7119046.6699999999</v>
      </c>
      <c r="D16" s="23">
        <f t="shared" si="2"/>
        <v>2454701.7000000002</v>
      </c>
      <c r="E16" s="23">
        <f t="shared" si="2"/>
        <v>9573748.370000001</v>
      </c>
      <c r="F16" s="23">
        <f t="shared" si="2"/>
        <v>5599408.3200000003</v>
      </c>
      <c r="G16" s="23">
        <f t="shared" si="2"/>
        <v>5599408.3200000003</v>
      </c>
      <c r="H16" s="23">
        <f t="shared" si="2"/>
        <v>3974340.0500000007</v>
      </c>
    </row>
    <row r="19" spans="1:8" ht="45" customHeight="1">
      <c r="A19" s="55" t="s">
        <v>134</v>
      </c>
      <c r="B19" s="56"/>
      <c r="C19" s="56"/>
      <c r="D19" s="56"/>
      <c r="E19" s="56"/>
      <c r="F19" s="56"/>
      <c r="G19" s="56"/>
      <c r="H19" s="57"/>
    </row>
    <row r="21" spans="1:8">
      <c r="A21" s="60" t="s">
        <v>60</v>
      </c>
      <c r="B21" s="61"/>
      <c r="C21" s="55" t="s">
        <v>66</v>
      </c>
      <c r="D21" s="56"/>
      <c r="E21" s="56"/>
      <c r="F21" s="56"/>
      <c r="G21" s="57"/>
      <c r="H21" s="58" t="s">
        <v>65</v>
      </c>
    </row>
    <row r="22" spans="1:8" ht="22.5">
      <c r="A22" s="62"/>
      <c r="B22" s="63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9"/>
    </row>
    <row r="23" spans="1:8">
      <c r="A23" s="64"/>
      <c r="B23" s="65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>
      <c r="A24" s="28"/>
      <c r="B24" s="29"/>
      <c r="C24" s="33"/>
      <c r="D24" s="33"/>
      <c r="E24" s="33"/>
      <c r="F24" s="33"/>
      <c r="G24" s="33"/>
      <c r="H24" s="33"/>
    </row>
    <row r="25" spans="1:8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>
      <c r="A29" s="4"/>
      <c r="B29" s="2"/>
      <c r="C29" s="35"/>
      <c r="D29" s="35"/>
      <c r="E29" s="35"/>
      <c r="F29" s="35"/>
      <c r="G29" s="35"/>
      <c r="H29" s="35"/>
    </row>
    <row r="30" spans="1:8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>
      <c r="A33" s="55" t="s">
        <v>137</v>
      </c>
      <c r="B33" s="56"/>
      <c r="C33" s="56"/>
      <c r="D33" s="56"/>
      <c r="E33" s="56"/>
      <c r="F33" s="56"/>
      <c r="G33" s="56"/>
      <c r="H33" s="57"/>
    </row>
    <row r="34" spans="1:8">
      <c r="A34" s="60" t="s">
        <v>60</v>
      </c>
      <c r="B34" s="61"/>
      <c r="C34" s="55" t="s">
        <v>66</v>
      </c>
      <c r="D34" s="56"/>
      <c r="E34" s="56"/>
      <c r="F34" s="56"/>
      <c r="G34" s="57"/>
      <c r="H34" s="58" t="s">
        <v>65</v>
      </c>
    </row>
    <row r="35" spans="1:8" ht="22.5">
      <c r="A35" s="62"/>
      <c r="B35" s="63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9"/>
    </row>
    <row r="36" spans="1:8">
      <c r="A36" s="64"/>
      <c r="B36" s="65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>
      <c r="A37" s="28"/>
      <c r="B37" s="29"/>
      <c r="C37" s="33"/>
      <c r="D37" s="33"/>
      <c r="E37" s="33"/>
      <c r="F37" s="33"/>
      <c r="G37" s="33"/>
      <c r="H37" s="33"/>
    </row>
    <row r="38" spans="1:8" ht="22.5">
      <c r="A38" s="4"/>
      <c r="B38" s="31" t="s">
        <v>13</v>
      </c>
      <c r="C38" s="34">
        <v>7119046.6699999999</v>
      </c>
      <c r="D38" s="34">
        <v>2454701.7000000002</v>
      </c>
      <c r="E38" s="34">
        <f>C38+D38</f>
        <v>9573748.370000001</v>
      </c>
      <c r="F38" s="34">
        <v>5599408.3200000003</v>
      </c>
      <c r="G38" s="34">
        <v>5599408.3200000003</v>
      </c>
      <c r="H38" s="34">
        <f>E38-F38</f>
        <v>3974340.0500000007</v>
      </c>
    </row>
    <row r="39" spans="1:8">
      <c r="A39" s="4"/>
      <c r="B39" s="31"/>
      <c r="C39" s="34"/>
      <c r="D39" s="34"/>
      <c r="E39" s="34"/>
      <c r="F39" s="34"/>
      <c r="G39" s="34"/>
      <c r="H39" s="34"/>
    </row>
    <row r="40" spans="1:8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>
      <c r="A41" s="4"/>
      <c r="B41" s="31"/>
      <c r="C41" s="34"/>
      <c r="D41" s="34"/>
      <c r="E41" s="34"/>
      <c r="F41" s="34"/>
      <c r="G41" s="34"/>
      <c r="H41" s="34"/>
    </row>
    <row r="42" spans="1:8" ht="22.5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>
      <c r="A43" s="4"/>
      <c r="B43" s="31"/>
      <c r="C43" s="34"/>
      <c r="D43" s="34"/>
      <c r="E43" s="34"/>
      <c r="F43" s="34"/>
      <c r="G43" s="34"/>
      <c r="H43" s="34"/>
    </row>
    <row r="44" spans="1:8" ht="22.5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>
      <c r="A45" s="4"/>
      <c r="B45" s="31"/>
      <c r="C45" s="34"/>
      <c r="D45" s="34"/>
      <c r="E45" s="34"/>
      <c r="F45" s="34"/>
      <c r="G45" s="34"/>
      <c r="H45" s="34"/>
    </row>
    <row r="46" spans="1:8" ht="22.5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>
      <c r="A47" s="4"/>
      <c r="B47" s="31"/>
      <c r="C47" s="34"/>
      <c r="D47" s="34"/>
      <c r="E47" s="34"/>
      <c r="F47" s="34"/>
      <c r="G47" s="34"/>
      <c r="H47" s="34"/>
    </row>
    <row r="48" spans="1:8" ht="22.5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>
      <c r="A49" s="4"/>
      <c r="B49" s="31"/>
      <c r="C49" s="34"/>
      <c r="D49" s="34"/>
      <c r="E49" s="34"/>
      <c r="F49" s="34"/>
      <c r="G49" s="34"/>
      <c r="H49" s="34"/>
    </row>
    <row r="50" spans="1:8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>
      <c r="A51" s="30"/>
      <c r="B51" s="32"/>
      <c r="C51" s="35"/>
      <c r="D51" s="35"/>
      <c r="E51" s="35"/>
      <c r="F51" s="35"/>
      <c r="G51" s="35"/>
      <c r="H51" s="35"/>
    </row>
    <row r="52" spans="1:8">
      <c r="A52" s="26"/>
      <c r="B52" s="47" t="s">
        <v>59</v>
      </c>
      <c r="C52" s="23">
        <f t="shared" ref="C52:H52" si="5">SUM(C38:C50)</f>
        <v>7119046.6699999999</v>
      </c>
      <c r="D52" s="23">
        <f t="shared" si="5"/>
        <v>2454701.7000000002</v>
      </c>
      <c r="E52" s="23">
        <f t="shared" si="5"/>
        <v>9573748.370000001</v>
      </c>
      <c r="F52" s="23">
        <f t="shared" si="5"/>
        <v>5599408.3200000003</v>
      </c>
      <c r="G52" s="23">
        <f t="shared" si="5"/>
        <v>5599408.3200000003</v>
      </c>
      <c r="H52" s="23">
        <f t="shared" si="5"/>
        <v>3974340.0500000007</v>
      </c>
    </row>
    <row r="54" spans="1:8">
      <c r="A54" s="1" t="s">
        <v>135</v>
      </c>
    </row>
    <row r="60" spans="1:8">
      <c r="C60" s="54" t="s">
        <v>142</v>
      </c>
      <c r="D60" s="52"/>
      <c r="E60" s="52"/>
      <c r="F60" s="53" t="s">
        <v>143</v>
      </c>
    </row>
    <row r="61" spans="1:8">
      <c r="C61" s="54" t="s">
        <v>144</v>
      </c>
      <c r="D61" s="52"/>
      <c r="E61" s="52"/>
      <c r="F61" s="53" t="s">
        <v>145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256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tabSelected="1" workbookViewId="0">
      <selection activeCell="C62" sqref="C62"/>
    </sheetView>
  </sheetViews>
  <sheetFormatPr baseColWidth="10" defaultRowHeight="11.25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>
      <c r="A1" s="55" t="s">
        <v>141</v>
      </c>
      <c r="B1" s="56"/>
      <c r="C1" s="56"/>
      <c r="D1" s="56"/>
      <c r="E1" s="56"/>
      <c r="F1" s="56"/>
      <c r="G1" s="56"/>
      <c r="H1" s="57"/>
    </row>
    <row r="2" spans="1:8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>
      <c r="A5" s="44"/>
      <c r="B5" s="45"/>
      <c r="C5" s="14"/>
      <c r="D5" s="14"/>
      <c r="E5" s="14"/>
      <c r="F5" s="14"/>
      <c r="G5" s="14"/>
      <c r="H5" s="14"/>
    </row>
    <row r="6" spans="1:8">
      <c r="A6" s="41" t="s">
        <v>16</v>
      </c>
      <c r="B6" s="39"/>
      <c r="C6" s="15">
        <f t="shared" ref="C6:H6" si="0">SUM(C7:C14)</f>
        <v>7119046.6699999999</v>
      </c>
      <c r="D6" s="15">
        <f t="shared" si="0"/>
        <v>2454701.7000000002</v>
      </c>
      <c r="E6" s="15">
        <f t="shared" si="0"/>
        <v>9573748.370000001</v>
      </c>
      <c r="F6" s="15">
        <f t="shared" si="0"/>
        <v>5599408.3200000003</v>
      </c>
      <c r="G6" s="15">
        <f t="shared" si="0"/>
        <v>5599408.3200000003</v>
      </c>
      <c r="H6" s="15">
        <f t="shared" si="0"/>
        <v>3974340.0500000007</v>
      </c>
    </row>
    <row r="7" spans="1:8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>
      <c r="A9" s="38"/>
      <c r="B9" s="42" t="s">
        <v>43</v>
      </c>
      <c r="C9" s="15">
        <v>7119046.6699999999</v>
      </c>
      <c r="D9" s="15">
        <v>2454701.7000000002</v>
      </c>
      <c r="E9" s="15">
        <f t="shared" si="1"/>
        <v>9573748.370000001</v>
      </c>
      <c r="F9" s="15">
        <v>5599408.3200000003</v>
      </c>
      <c r="G9" s="15">
        <v>5599408.3200000003</v>
      </c>
      <c r="H9" s="15">
        <f t="shared" si="2"/>
        <v>3974340.0500000007</v>
      </c>
    </row>
    <row r="10" spans="1:8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>
      <c r="A15" s="40"/>
      <c r="B15" s="42"/>
      <c r="C15" s="15"/>
      <c r="D15" s="15"/>
      <c r="E15" s="15"/>
      <c r="F15" s="15"/>
      <c r="G15" s="15"/>
      <c r="H15" s="15"/>
    </row>
    <row r="16" spans="1:8">
      <c r="A16" s="41" t="s">
        <v>20</v>
      </c>
      <c r="B16" s="43"/>
      <c r="C16" s="15">
        <f t="shared" ref="C16:H16" si="3">SUM(C17:C23)</f>
        <v>0</v>
      </c>
      <c r="D16" s="15">
        <f t="shared" si="3"/>
        <v>0</v>
      </c>
      <c r="E16" s="15">
        <f t="shared" si="3"/>
        <v>0</v>
      </c>
      <c r="F16" s="15">
        <f t="shared" si="3"/>
        <v>0</v>
      </c>
      <c r="G16" s="15">
        <f t="shared" si="3"/>
        <v>0</v>
      </c>
      <c r="H16" s="15">
        <f t="shared" si="3"/>
        <v>0</v>
      </c>
    </row>
    <row r="17" spans="1:8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>
      <c r="A24" s="40"/>
      <c r="B24" s="42"/>
      <c r="C24" s="15"/>
      <c r="D24" s="15"/>
      <c r="E24" s="15"/>
      <c r="F24" s="15"/>
      <c r="G24" s="15"/>
      <c r="H24" s="15"/>
    </row>
    <row r="25" spans="1:8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>
      <c r="A35" s="40"/>
      <c r="B35" s="42"/>
      <c r="C35" s="15"/>
      <c r="D35" s="15"/>
      <c r="E35" s="15"/>
      <c r="F35" s="15"/>
      <c r="G35" s="15"/>
      <c r="H35" s="15"/>
    </row>
    <row r="36" spans="1:8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>
      <c r="A41" s="40"/>
      <c r="B41" s="42"/>
      <c r="C41" s="15"/>
      <c r="D41" s="15"/>
      <c r="E41" s="15"/>
      <c r="F41" s="15"/>
      <c r="G41" s="15"/>
      <c r="H41" s="15"/>
    </row>
    <row r="42" spans="1:8">
      <c r="A42" s="46"/>
      <c r="B42" s="47" t="s">
        <v>59</v>
      </c>
      <c r="C42" s="23">
        <f t="shared" ref="C42:H42" si="12">SUM(C36+C25+C16+C6)</f>
        <v>7119046.6699999999</v>
      </c>
      <c r="D42" s="23">
        <f t="shared" si="12"/>
        <v>2454701.7000000002</v>
      </c>
      <c r="E42" s="23">
        <f t="shared" si="12"/>
        <v>9573748.370000001</v>
      </c>
      <c r="F42" s="23">
        <f t="shared" si="12"/>
        <v>5599408.3200000003</v>
      </c>
      <c r="G42" s="23">
        <f t="shared" si="12"/>
        <v>5599408.3200000003</v>
      </c>
      <c r="H42" s="23">
        <f t="shared" si="12"/>
        <v>3974340.0500000007</v>
      </c>
    </row>
    <row r="43" spans="1:8">
      <c r="A43" s="37"/>
      <c r="B43" s="37"/>
      <c r="C43" s="37"/>
      <c r="D43" s="37"/>
      <c r="E43" s="37"/>
      <c r="F43" s="37"/>
      <c r="G43" s="37"/>
      <c r="H43" s="37"/>
    </row>
    <row r="44" spans="1:8">
      <c r="A44" s="37" t="s">
        <v>135</v>
      </c>
      <c r="B44" s="37"/>
      <c r="C44" s="37"/>
      <c r="D44" s="37"/>
      <c r="E44" s="37"/>
      <c r="F44" s="37"/>
      <c r="G44" s="37"/>
      <c r="H44" s="37"/>
    </row>
    <row r="45" spans="1:8">
      <c r="A45" s="37"/>
      <c r="B45" s="37"/>
      <c r="C45" s="37"/>
      <c r="D45" s="37"/>
      <c r="E45" s="37"/>
      <c r="F45" s="37"/>
      <c r="G45" s="37"/>
      <c r="H45" s="37"/>
    </row>
    <row r="49" spans="3:6">
      <c r="C49" s="54" t="s">
        <v>142</v>
      </c>
      <c r="D49" s="52"/>
      <c r="E49" s="52"/>
      <c r="F49" s="53" t="s">
        <v>143</v>
      </c>
    </row>
    <row r="50" spans="3:6">
      <c r="C50" s="54" t="s">
        <v>144</v>
      </c>
      <c r="D50" s="52"/>
      <c r="E50" s="52"/>
      <c r="F50" s="53" t="s">
        <v>145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256" scale="4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Erik Ramírez</cp:lastModifiedBy>
  <cp:lastPrinted>2018-10-15T21:54:18Z</cp:lastPrinted>
  <dcterms:created xsi:type="dcterms:W3CDTF">2014-02-10T03:37:14Z</dcterms:created>
  <dcterms:modified xsi:type="dcterms:W3CDTF">2018-11-21T18:34:42Z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