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8" i="6"/>
  <c r="H46" i="6"/>
  <c r="H42" i="6"/>
  <c r="H41" i="6"/>
  <c r="H40" i="6"/>
  <c r="H39" i="6"/>
  <c r="H38" i="6"/>
  <c r="H37" i="6"/>
  <c r="H36" i="6"/>
  <c r="H35" i="6"/>
  <c r="H34" i="6"/>
  <c r="H33" i="6"/>
  <c r="H29" i="6"/>
  <c r="H25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53" i="6"/>
  <c r="H53" i="6" s="1"/>
  <c r="E43" i="6"/>
  <c r="H43" i="6" s="1"/>
  <c r="E23" i="6"/>
  <c r="H23" i="6" s="1"/>
  <c r="G77" i="6"/>
  <c r="F77" i="6"/>
  <c r="E13" i="6"/>
  <c r="H13" i="6" s="1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<sst xmlns="http://schemas.openxmlformats.org/spreadsheetml/2006/main" count="91" uniqueCount="90">
  <si>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</si>
  <si>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</si>
  <si>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</si>
  <si>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</si>
  <si>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</si>
  <si>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</si>
  <si>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</si>
  <si>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</si>
  <si>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</si>
  <si>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</si>
  <si>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</si>
  <si>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</si>
  <si>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</si>
  <si>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</si>
  <si>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</si>
  <si>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</si>
  <si>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</si>
  <si>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</si>
  <si>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</si>
  <si>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</si>
  <si>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</si>
  <si>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</si>
  <si>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</si>
  <si>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</si>
  <si>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</si>
  <si>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</si>
  <si>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</si>
  <si>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</si>
  <si>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</si>
  <si>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</si>
  <si>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</si>
  <si>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</si>
  <si>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</si>
  <si>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</si>
  <si>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</si>
  <si>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</si>
  <si>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</si>
  <si>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</si>
  <si>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</si>
  <si>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</si>
  <si>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</si>
  <si>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</si>
  <si>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</si>
  <si>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</si>
  <si>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</si>
  <si>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</si>
  <si>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</si>
  <si>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</si>
  <si>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</si>
  <si>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</si>
  <si>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</si>
  <si>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</si>
  <si>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</si>
  <si>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</si>
  <si>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</si>
  <si>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</si>
  <si>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</si>
  <si>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</si>
  <si>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</si>
  <si>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</si>
  <si>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</si>
  <si>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</si>
  <si>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</si>
  <si>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</si>
  <si>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</si>
  <si>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</si>
  <si>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</si>
  <si>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</si>
  <si>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</si>
  <si>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</si>
  <si>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</si>
  <si>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</si>
  <si>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</si>
  <si>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</si>
  <si>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</si>
  <si>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</si>
  <si>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</si>
  <si>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</si>
  <si>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</si>
  <si>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</si>
  <si>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</si>
  <si>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</si>
  <si>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</si>
  <si>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</si>
  <si>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DE FORMACIÓN EN SEGURIDAD PÚBLICA DEL ESTADO DE GUANAJUATO
Estado Analítico del Ejercicio del Presupuesto de Egresos
Clasificación por Objeto del Gasto (Capítulo y Concepto)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</si>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</sst>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0" fillId="0" borderId="0" xfId="0"/>
    <xf numFmtId="0" fontId="9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workbookViewId="0">
      <selection activeCell="K10" sqref="K10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2" t="s">
        <v>84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9</v>
      </c>
      <c r="B2" s="28"/>
      <c r="C2" s="22" t="s">
        <v>15</v>
      </c>
      <c r="D2" s="23"/>
      <c r="E2" s="23"/>
      <c r="F2" s="23"/>
      <c r="G2" s="24"/>
      <c r="H2" s="25" t="s">
        <v>14</v>
      </c>
    </row>
    <row r="3" spans="1:8" ht="24.95" customHeight="1" x14ac:dyDescent="0.2">
      <c r="A3" s="29"/>
      <c r="B3" s="30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6"/>
    </row>
    <row r="4" spans="1:8" x14ac:dyDescent="0.2">
      <c r="A4" s="31"/>
      <c r="B4" s="32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13669597</v>
      </c>
      <c r="D5" s="13">
        <f>SUM(D6:D12)</f>
        <v>8700416.7599999998</v>
      </c>
      <c r="E5" s="13">
        <f>C5+D5</f>
        <v>22370013.759999998</v>
      </c>
      <c r="F5" s="13">
        <f>SUM(F6:F12)</f>
        <v>12848177.310000001</v>
      </c>
      <c r="G5" s="13">
        <f>SUM(G6:G12)</f>
        <v>12848177.310000001</v>
      </c>
      <c r="H5" s="13">
        <f>E5-F5</f>
        <v>9521836.4499999974</v>
      </c>
    </row>
    <row r="6" spans="1:8" x14ac:dyDescent="0.2">
      <c r="A6" s="9">
        <v>1100</v>
      </c>
      <c r="B6" s="6" t="s">
        <v>25</v>
      </c>
      <c r="C6" s="8">
        <v>3435624</v>
      </c>
      <c r="D6" s="8">
        <v>70544</v>
      </c>
      <c r="E6" s="8">
        <f t="shared" ref="E6:E69" si="0">C6+D6</f>
        <v>3506168</v>
      </c>
      <c r="F6" s="8">
        <v>2602412.9</v>
      </c>
      <c r="G6" s="8">
        <v>2602412.9</v>
      </c>
      <c r="H6" s="8">
        <f t="shared" ref="H6:H69" si="1">E6-F6</f>
        <v>903755.10000000009</v>
      </c>
    </row>
    <row r="7" spans="1:8" x14ac:dyDescent="0.2">
      <c r="A7" s="9">
        <v>1200</v>
      </c>
      <c r="B7" s="6" t="s">
        <v>26</v>
      </c>
      <c r="C7" s="8">
        <v>0</v>
      </c>
      <c r="D7" s="8">
        <v>8021324.8799999999</v>
      </c>
      <c r="E7" s="8">
        <f t="shared" si="0"/>
        <v>8021324.8799999999</v>
      </c>
      <c r="F7" s="8">
        <v>2723749.99</v>
      </c>
      <c r="G7" s="8">
        <v>2723749.99</v>
      </c>
      <c r="H7" s="8">
        <f t="shared" si="1"/>
        <v>5297574.8899999997</v>
      </c>
    </row>
    <row r="8" spans="1:8" x14ac:dyDescent="0.2">
      <c r="A8" s="9">
        <v>1300</v>
      </c>
      <c r="B8" s="6" t="s">
        <v>27</v>
      </c>
      <c r="C8" s="8">
        <v>4858907</v>
      </c>
      <c r="D8" s="8">
        <v>31822.560000000001</v>
      </c>
      <c r="E8" s="8">
        <f t="shared" si="0"/>
        <v>4890729.5599999996</v>
      </c>
      <c r="F8" s="8">
        <v>3198689.9</v>
      </c>
      <c r="G8" s="8">
        <v>3198689.9</v>
      </c>
      <c r="H8" s="8">
        <f t="shared" si="1"/>
        <v>1692039.6599999997</v>
      </c>
    </row>
    <row r="9" spans="1:8" x14ac:dyDescent="0.2">
      <c r="A9" s="9">
        <v>1400</v>
      </c>
      <c r="B9" s="6" t="s">
        <v>1</v>
      </c>
      <c r="C9" s="8">
        <v>1151040</v>
      </c>
      <c r="D9" s="8">
        <v>154893.98000000001</v>
      </c>
      <c r="E9" s="8">
        <f t="shared" si="0"/>
        <v>1305933.98</v>
      </c>
      <c r="F9" s="8">
        <v>927225.61</v>
      </c>
      <c r="G9" s="8">
        <v>927225.61</v>
      </c>
      <c r="H9" s="8">
        <f t="shared" si="1"/>
        <v>378708.37</v>
      </c>
    </row>
    <row r="10" spans="1:8" x14ac:dyDescent="0.2">
      <c r="A10" s="9">
        <v>1500</v>
      </c>
      <c r="B10" s="6" t="s">
        <v>28</v>
      </c>
      <c r="C10" s="8">
        <v>4215828</v>
      </c>
      <c r="D10" s="8">
        <v>421671.34</v>
      </c>
      <c r="E10" s="8">
        <f t="shared" si="0"/>
        <v>4637499.34</v>
      </c>
      <c r="F10" s="8">
        <v>3391340.61</v>
      </c>
      <c r="G10" s="8">
        <v>3391340.61</v>
      </c>
      <c r="H10" s="8">
        <f t="shared" si="1"/>
        <v>1246158.73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8198</v>
      </c>
      <c r="D12" s="8">
        <v>160</v>
      </c>
      <c r="E12" s="8">
        <f t="shared" si="0"/>
        <v>8358</v>
      </c>
      <c r="F12" s="8">
        <v>4758.3</v>
      </c>
      <c r="G12" s="8">
        <v>4758.3</v>
      </c>
      <c r="H12" s="8">
        <f t="shared" si="1"/>
        <v>3599.7</v>
      </c>
    </row>
    <row r="13" spans="1:8" x14ac:dyDescent="0.2">
      <c r="A13" s="10" t="s">
        <v>17</v>
      </c>
      <c r="B13" s="2"/>
      <c r="C13" s="14">
        <f>SUM(C14:C22)</f>
        <v>1321819</v>
      </c>
      <c r="D13" s="14">
        <f>SUM(D14:D22)</f>
        <v>17002147</v>
      </c>
      <c r="E13" s="14">
        <f t="shared" si="0"/>
        <v>18323966</v>
      </c>
      <c r="F13" s="14">
        <f>SUM(F14:F22)</f>
        <v>462434.64</v>
      </c>
      <c r="G13" s="14">
        <f>SUM(G14:G22)</f>
        <v>462434.64</v>
      </c>
      <c r="H13" s="14">
        <f t="shared" si="1"/>
        <v>17861531.359999999</v>
      </c>
    </row>
    <row r="14" spans="1:8" x14ac:dyDescent="0.2">
      <c r="A14" s="9">
        <v>2100</v>
      </c>
      <c r="B14" s="6" t="s">
        <v>30</v>
      </c>
      <c r="C14" s="8">
        <v>143119</v>
      </c>
      <c r="D14" s="8">
        <v>-12950</v>
      </c>
      <c r="E14" s="8">
        <f t="shared" si="0"/>
        <v>130169</v>
      </c>
      <c r="F14" s="8">
        <v>24320.78</v>
      </c>
      <c r="G14" s="8">
        <v>24320.78</v>
      </c>
      <c r="H14" s="8">
        <f t="shared" si="1"/>
        <v>105848.22</v>
      </c>
    </row>
    <row r="15" spans="1:8" x14ac:dyDescent="0.2">
      <c r="A15" s="9">
        <v>2200</v>
      </c>
      <c r="B15" s="6" t="s">
        <v>31</v>
      </c>
      <c r="C15" s="8">
        <v>20000</v>
      </c>
      <c r="D15" s="8">
        <v>0</v>
      </c>
      <c r="E15" s="8">
        <f t="shared" si="0"/>
        <v>20000</v>
      </c>
      <c r="F15" s="8">
        <v>0</v>
      </c>
      <c r="G15" s="8">
        <v>0</v>
      </c>
      <c r="H15" s="8">
        <f t="shared" si="1"/>
        <v>20000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37500</v>
      </c>
      <c r="D17" s="8">
        <v>0</v>
      </c>
      <c r="E17" s="8">
        <f t="shared" si="0"/>
        <v>37500</v>
      </c>
      <c r="F17" s="8">
        <v>6978.83</v>
      </c>
      <c r="G17" s="8">
        <v>6978.83</v>
      </c>
      <c r="H17" s="8">
        <f t="shared" si="1"/>
        <v>30521.17</v>
      </c>
    </row>
    <row r="18" spans="1:8" x14ac:dyDescent="0.2">
      <c r="A18" s="9">
        <v>2500</v>
      </c>
      <c r="B18" s="6" t="s">
        <v>34</v>
      </c>
      <c r="C18" s="8">
        <v>16200</v>
      </c>
      <c r="D18" s="8">
        <v>10950</v>
      </c>
      <c r="E18" s="8">
        <f t="shared" si="0"/>
        <v>27150</v>
      </c>
      <c r="F18" s="8">
        <v>23438.5</v>
      </c>
      <c r="G18" s="8">
        <v>23438.5</v>
      </c>
      <c r="H18" s="8">
        <f t="shared" si="1"/>
        <v>3711.5</v>
      </c>
    </row>
    <row r="19" spans="1:8" x14ac:dyDescent="0.2">
      <c r="A19" s="9">
        <v>2600</v>
      </c>
      <c r="B19" s="6" t="s">
        <v>35</v>
      </c>
      <c r="C19" s="8">
        <v>1061800</v>
      </c>
      <c r="D19" s="8">
        <v>0</v>
      </c>
      <c r="E19" s="8">
        <f t="shared" si="0"/>
        <v>1061800</v>
      </c>
      <c r="F19" s="8">
        <v>407696.53</v>
      </c>
      <c r="G19" s="8">
        <v>407696.53</v>
      </c>
      <c r="H19" s="8">
        <f t="shared" si="1"/>
        <v>654103.47</v>
      </c>
    </row>
    <row r="20" spans="1:8" x14ac:dyDescent="0.2">
      <c r="A20" s="9">
        <v>2700</v>
      </c>
      <c r="B20" s="6" t="s">
        <v>36</v>
      </c>
      <c r="C20" s="8">
        <v>35000</v>
      </c>
      <c r="D20" s="8">
        <v>12104947</v>
      </c>
      <c r="E20" s="8">
        <f t="shared" si="0"/>
        <v>12139947</v>
      </c>
      <c r="F20" s="8">
        <v>0</v>
      </c>
      <c r="G20" s="8">
        <v>0</v>
      </c>
      <c r="H20" s="8">
        <f t="shared" si="1"/>
        <v>12139947</v>
      </c>
    </row>
    <row r="21" spans="1:8" x14ac:dyDescent="0.2">
      <c r="A21" s="9">
        <v>2800</v>
      </c>
      <c r="B21" s="6" t="s">
        <v>37</v>
      </c>
      <c r="C21" s="8">
        <v>0</v>
      </c>
      <c r="D21" s="8">
        <v>4861200</v>
      </c>
      <c r="E21" s="8">
        <f t="shared" si="0"/>
        <v>4861200</v>
      </c>
      <c r="F21" s="8">
        <v>0</v>
      </c>
      <c r="G21" s="8">
        <v>0</v>
      </c>
      <c r="H21" s="8">
        <f t="shared" si="1"/>
        <v>4861200</v>
      </c>
    </row>
    <row r="22" spans="1:8" x14ac:dyDescent="0.2">
      <c r="A22" s="9">
        <v>2900</v>
      </c>
      <c r="B22" s="6" t="s">
        <v>38</v>
      </c>
      <c r="C22" s="8">
        <v>8200</v>
      </c>
      <c r="D22" s="8">
        <v>38000</v>
      </c>
      <c r="E22" s="8">
        <f t="shared" si="0"/>
        <v>46200</v>
      </c>
      <c r="F22" s="8">
        <v>0</v>
      </c>
      <c r="G22" s="8">
        <v>0</v>
      </c>
      <c r="H22" s="8">
        <f t="shared" si="1"/>
        <v>46200</v>
      </c>
    </row>
    <row r="23" spans="1:8" x14ac:dyDescent="0.2">
      <c r="A23" s="10" t="s">
        <v>18</v>
      </c>
      <c r="B23" s="2"/>
      <c r="C23" s="14">
        <f>SUM(C24:C32)</f>
        <v>2015191</v>
      </c>
      <c r="D23" s="14">
        <f>SUM(D24:D32)</f>
        <v>294909.49</v>
      </c>
      <c r="E23" s="14">
        <f t="shared" si="0"/>
        <v>2310100.4900000002</v>
      </c>
      <c r="F23" s="14">
        <f>SUM(F24:F32)</f>
        <v>1201977.3900000001</v>
      </c>
      <c r="G23" s="14">
        <f>SUM(G24:G32)</f>
        <v>1201977.3900000001</v>
      </c>
      <c r="H23" s="14">
        <f t="shared" si="1"/>
        <v>1108123.1000000001</v>
      </c>
    </row>
    <row r="24" spans="1:8" x14ac:dyDescent="0.2">
      <c r="A24" s="9">
        <v>3100</v>
      </c>
      <c r="B24" s="6" t="s">
        <v>39</v>
      </c>
      <c r="C24" s="8">
        <v>29500</v>
      </c>
      <c r="D24" s="8">
        <v>0</v>
      </c>
      <c r="E24" s="8">
        <f t="shared" si="0"/>
        <v>29500</v>
      </c>
      <c r="F24" s="8">
        <v>10572.2</v>
      </c>
      <c r="G24" s="8">
        <v>10572.2</v>
      </c>
      <c r="H24" s="8">
        <f t="shared" si="1"/>
        <v>18927.8</v>
      </c>
    </row>
    <row r="25" spans="1:8" x14ac:dyDescent="0.2">
      <c r="A25" s="9">
        <v>3200</v>
      </c>
      <c r="B25" s="6" t="s">
        <v>40</v>
      </c>
      <c r="C25" s="8">
        <v>0</v>
      </c>
      <c r="D25" s="8">
        <v>0</v>
      </c>
      <c r="E25" s="8">
        <f t="shared" si="0"/>
        <v>0</v>
      </c>
      <c r="F25" s="8">
        <v>0</v>
      </c>
      <c r="G25" s="8">
        <v>0</v>
      </c>
      <c r="H25" s="8">
        <f t="shared" si="1"/>
        <v>0</v>
      </c>
    </row>
    <row r="26" spans="1:8" x14ac:dyDescent="0.2">
      <c r="A26" s="9">
        <v>3300</v>
      </c>
      <c r="B26" s="6" t="s">
        <v>41</v>
      </c>
      <c r="C26" s="8">
        <v>185500</v>
      </c>
      <c r="D26" s="8">
        <v>0</v>
      </c>
      <c r="E26" s="8">
        <f t="shared" si="0"/>
        <v>185500</v>
      </c>
      <c r="F26" s="8">
        <v>84611.99</v>
      </c>
      <c r="G26" s="8">
        <v>84611.99</v>
      </c>
      <c r="H26" s="8">
        <f t="shared" si="1"/>
        <v>100888.01</v>
      </c>
    </row>
    <row r="27" spans="1:8" x14ac:dyDescent="0.2">
      <c r="A27" s="9">
        <v>3400</v>
      </c>
      <c r="B27" s="6" t="s">
        <v>42</v>
      </c>
      <c r="C27" s="8">
        <v>138427</v>
      </c>
      <c r="D27" s="8">
        <v>108837.24</v>
      </c>
      <c r="E27" s="8">
        <f t="shared" si="0"/>
        <v>247264.24</v>
      </c>
      <c r="F27" s="8">
        <v>251654.82</v>
      </c>
      <c r="G27" s="8">
        <v>251654.82</v>
      </c>
      <c r="H27" s="8">
        <f t="shared" si="1"/>
        <v>-4390.5800000000163</v>
      </c>
    </row>
    <row r="28" spans="1:8" x14ac:dyDescent="0.2">
      <c r="A28" s="9">
        <v>3500</v>
      </c>
      <c r="B28" s="6" t="s">
        <v>43</v>
      </c>
      <c r="C28" s="8">
        <v>1045658</v>
      </c>
      <c r="D28" s="8">
        <v>106720</v>
      </c>
      <c r="E28" s="8">
        <f t="shared" si="0"/>
        <v>1152378</v>
      </c>
      <c r="F28" s="8">
        <v>492081.18</v>
      </c>
      <c r="G28" s="8">
        <v>492081.18</v>
      </c>
      <c r="H28" s="8">
        <f t="shared" si="1"/>
        <v>660296.82000000007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30600</v>
      </c>
      <c r="D30" s="8">
        <v>0</v>
      </c>
      <c r="E30" s="8">
        <f t="shared" si="0"/>
        <v>30600</v>
      </c>
      <c r="F30" s="8">
        <v>7857</v>
      </c>
      <c r="G30" s="8">
        <v>7857</v>
      </c>
      <c r="H30" s="8">
        <f t="shared" si="1"/>
        <v>22743</v>
      </c>
    </row>
    <row r="31" spans="1:8" x14ac:dyDescent="0.2">
      <c r="A31" s="9">
        <v>3800</v>
      </c>
      <c r="B31" s="6" t="s">
        <v>46</v>
      </c>
      <c r="C31" s="8">
        <v>227796</v>
      </c>
      <c r="D31" s="8">
        <v>-88837.24</v>
      </c>
      <c r="E31" s="8">
        <f t="shared" si="0"/>
        <v>138958.76</v>
      </c>
      <c r="F31" s="8">
        <v>66047.55</v>
      </c>
      <c r="G31" s="8">
        <v>66047.55</v>
      </c>
      <c r="H31" s="8">
        <f t="shared" si="1"/>
        <v>72911.210000000006</v>
      </c>
    </row>
    <row r="32" spans="1:8" x14ac:dyDescent="0.2">
      <c r="A32" s="9">
        <v>3900</v>
      </c>
      <c r="B32" s="6" t="s">
        <v>0</v>
      </c>
      <c r="C32" s="8">
        <v>357710</v>
      </c>
      <c r="D32" s="8">
        <v>168189.49</v>
      </c>
      <c r="E32" s="8">
        <f t="shared" si="0"/>
        <v>525899.49</v>
      </c>
      <c r="F32" s="8">
        <v>289152.65000000002</v>
      </c>
      <c r="G32" s="8">
        <v>289152.65000000002</v>
      </c>
      <c r="H32" s="8">
        <f t="shared" si="1"/>
        <v>236746.83999999997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4841133</v>
      </c>
      <c r="E43" s="14">
        <f t="shared" si="0"/>
        <v>4841133</v>
      </c>
      <c r="F43" s="14">
        <f>SUM(F44:F52)</f>
        <v>0</v>
      </c>
      <c r="G43" s="14">
        <f>SUM(G44:G52)</f>
        <v>0</v>
      </c>
      <c r="H43" s="14">
        <f t="shared" si="1"/>
        <v>4841133</v>
      </c>
    </row>
    <row r="44" spans="1:8" x14ac:dyDescent="0.2">
      <c r="A44" s="9">
        <v>5100</v>
      </c>
      <c r="B44" s="6" t="s">
        <v>54</v>
      </c>
      <c r="C44" s="8">
        <v>0</v>
      </c>
      <c r="D44" s="8">
        <v>1431133</v>
      </c>
      <c r="E44" s="8">
        <f t="shared" si="0"/>
        <v>1431133</v>
      </c>
      <c r="F44" s="8">
        <v>0</v>
      </c>
      <c r="G44" s="8">
        <v>0</v>
      </c>
      <c r="H44" s="8">
        <f t="shared" si="1"/>
        <v>1431133</v>
      </c>
    </row>
    <row r="45" spans="1:8" x14ac:dyDescent="0.2">
      <c r="A45" s="9">
        <v>5200</v>
      </c>
      <c r="B45" s="6" t="s">
        <v>55</v>
      </c>
      <c r="C45" s="8">
        <v>0</v>
      </c>
      <c r="D45" s="8">
        <v>185000</v>
      </c>
      <c r="E45" s="8">
        <f t="shared" si="0"/>
        <v>185000</v>
      </c>
      <c r="F45" s="8">
        <v>0</v>
      </c>
      <c r="G45" s="8">
        <v>0</v>
      </c>
      <c r="H45" s="8">
        <f t="shared" si="1"/>
        <v>185000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3210000</v>
      </c>
      <c r="E47" s="8">
        <f t="shared" si="0"/>
        <v>3210000</v>
      </c>
      <c r="F47" s="8">
        <v>0</v>
      </c>
      <c r="G47" s="8">
        <v>0</v>
      </c>
      <c r="H47" s="8">
        <f t="shared" si="1"/>
        <v>3210000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15000</v>
      </c>
      <c r="E49" s="8">
        <f t="shared" si="0"/>
        <v>15000</v>
      </c>
      <c r="F49" s="8">
        <v>0</v>
      </c>
      <c r="G49" s="8">
        <v>0</v>
      </c>
      <c r="H49" s="8">
        <f t="shared" si="1"/>
        <v>15000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71560972.820000008</v>
      </c>
      <c r="E53" s="14">
        <f t="shared" si="0"/>
        <v>71560972.820000008</v>
      </c>
      <c r="F53" s="14">
        <f>SUM(F54:F56)</f>
        <v>54004914.379999995</v>
      </c>
      <c r="G53" s="14">
        <f>SUM(G54:G56)</f>
        <v>54004914.379999995</v>
      </c>
      <c r="H53" s="14">
        <f t="shared" si="1"/>
        <v>17556058.440000013</v>
      </c>
    </row>
    <row r="54" spans="1:8" x14ac:dyDescent="0.2">
      <c r="A54" s="9">
        <v>6100</v>
      </c>
      <c r="B54" s="6" t="s">
        <v>63</v>
      </c>
      <c r="C54" s="8">
        <v>0</v>
      </c>
      <c r="D54" s="8">
        <v>120617.73</v>
      </c>
      <c r="E54" s="8">
        <f t="shared" si="0"/>
        <v>120617.73</v>
      </c>
      <c r="F54" s="8">
        <v>120617.72</v>
      </c>
      <c r="G54" s="8">
        <v>120617.72</v>
      </c>
      <c r="H54" s="8">
        <f t="shared" si="1"/>
        <v>9.9999999947613105E-3</v>
      </c>
    </row>
    <row r="55" spans="1:8" x14ac:dyDescent="0.2">
      <c r="A55" s="9">
        <v>6200</v>
      </c>
      <c r="B55" s="6" t="s">
        <v>64</v>
      </c>
      <c r="C55" s="8">
        <v>0</v>
      </c>
      <c r="D55" s="8">
        <v>71440355.090000004</v>
      </c>
      <c r="E55" s="8">
        <f t="shared" si="0"/>
        <v>71440355.090000004</v>
      </c>
      <c r="F55" s="8">
        <v>53884296.659999996</v>
      </c>
      <c r="G55" s="8">
        <v>53884296.659999996</v>
      </c>
      <c r="H55" s="8">
        <f t="shared" si="1"/>
        <v>17556058.430000007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3307198</v>
      </c>
      <c r="D57" s="14">
        <f>SUM(D58:D64)</f>
        <v>0</v>
      </c>
      <c r="E57" s="14">
        <f t="shared" si="0"/>
        <v>3307198</v>
      </c>
      <c r="F57" s="14">
        <f>SUM(F58:F64)</f>
        <v>0</v>
      </c>
      <c r="G57" s="14">
        <f>SUM(G58:G64)</f>
        <v>0</v>
      </c>
      <c r="H57" s="14">
        <f t="shared" si="1"/>
        <v>3307198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3307198</v>
      </c>
      <c r="D64" s="8">
        <v>0</v>
      </c>
      <c r="E64" s="8">
        <f t="shared" si="0"/>
        <v>3307198</v>
      </c>
      <c r="F64" s="8">
        <v>0</v>
      </c>
      <c r="G64" s="8">
        <v>0</v>
      </c>
      <c r="H64" s="8">
        <f t="shared" si="1"/>
        <v>3307198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20313805</v>
      </c>
      <c r="D77" s="16">
        <f t="shared" si="4"/>
        <v>102399579.07000001</v>
      </c>
      <c r="E77" s="16">
        <f t="shared" si="4"/>
        <v>122713384.07000001</v>
      </c>
      <c r="F77" s="16">
        <f t="shared" si="4"/>
        <v>68517503.719999999</v>
      </c>
      <c r="G77" s="16">
        <f t="shared" si="4"/>
        <v>68517503.719999999</v>
      </c>
      <c r="H77" s="16">
        <f t="shared" si="4"/>
        <v>54195880.350000009</v>
      </c>
    </row>
    <row r="79" spans="1:8" x14ac:dyDescent="0.2">
      <c r="A79" s="1" t="s">
        <v>83</v>
      </c>
    </row>
    <row r="82" spans="1:9" x14ac:dyDescent="0.2">
      <c r="A82" s="17"/>
      <c r="B82" s="18"/>
      <c r="C82" s="17"/>
      <c r="D82" s="17"/>
      <c r="E82" s="17"/>
      <c r="F82" s="18"/>
      <c r="G82" s="18"/>
      <c r="H82" s="18"/>
      <c r="I82" s="17"/>
    </row>
    <row r="83" spans="1:9" x14ac:dyDescent="0.2">
      <c r="A83" s="17"/>
      <c r="B83" s="19" t="s">
        <v>85</v>
      </c>
      <c r="C83" s="20"/>
      <c r="D83" s="20"/>
      <c r="E83" s="20"/>
      <c r="F83" s="20" t="s">
        <v>86</v>
      </c>
      <c r="G83" s="20"/>
      <c r="H83" s="20"/>
      <c r="I83" s="17"/>
    </row>
    <row r="84" spans="1:9" x14ac:dyDescent="0.2">
      <c r="B84" s="19" t="s">
        <v>87</v>
      </c>
      <c r="C84" s="20"/>
      <c r="D84" s="20"/>
      <c r="E84" s="20"/>
      <c r="F84" s="20" t="s">
        <v>88</v>
      </c>
      <c r="G84" s="20"/>
      <c r="H84" s="20"/>
    </row>
    <row r="85" spans="1:9" x14ac:dyDescent="0.2">
      <c r="B85" s="19" t="s">
        <v>89</v>
      </c>
      <c r="C85" s="21"/>
      <c r="D85" s="21"/>
      <c r="E85" s="21"/>
      <c r="F85" s="21" t="s">
        <v>89</v>
      </c>
      <c r="G85" s="21"/>
      <c r="H85" s="21"/>
    </row>
  </sheetData>
  <sheetProtection formatCells="0" formatColumns="0" formatRows="0" autoFilter="0"/>
  <mergeCells count="10">
    <mergeCell ref="C84:E84"/>
    <mergeCell ref="F84:H84"/>
    <mergeCell ref="C85:E85"/>
    <mergeCell ref="F85:H85"/>
    <mergeCell ref="A1:H1"/>
    <mergeCell ref="C2:G2"/>
    <mergeCell ref="H2:H3"/>
    <mergeCell ref="A2:B4"/>
    <mergeCell ref="C83:E83"/>
    <mergeCell ref="F83:H8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2021-01-26T20:00:14Z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