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G26" i="1"/>
  <c r="M25" i="1"/>
  <c r="L25" i="1"/>
  <c r="G25" i="1"/>
  <c r="M24" i="1"/>
  <c r="L24" i="1"/>
  <c r="G24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23" i="1" l="1"/>
  <c r="G9" i="1"/>
  <c r="K29" i="1" l="1"/>
  <c r="J29" i="1"/>
  <c r="I29" i="1"/>
  <c r="H29" i="1"/>
  <c r="G29" i="1"/>
  <c r="K18" i="1"/>
  <c r="J18" i="1"/>
  <c r="I18" i="1"/>
  <c r="H18" i="1"/>
  <c r="G18" i="1"/>
  <c r="M29" i="1" l="1"/>
  <c r="M23" i="1"/>
  <c r="M18" i="1"/>
  <c r="M9" i="1"/>
  <c r="K31" i="1"/>
  <c r="I31" i="1"/>
  <c r="H31" i="1"/>
  <c r="J31" i="1"/>
  <c r="G31" i="1"/>
  <c r="L29" i="1"/>
  <c r="L23" i="1"/>
  <c r="L18" i="1"/>
  <c r="L9" i="1"/>
  <c r="L31" i="1" l="1"/>
  <c r="M31" i="1"/>
</calcChain>
</file>

<file path=xl/sharedStrings.xml><?xml version="1.0" encoding="utf-8"?>
<sst xmlns="http://schemas.openxmlformats.org/spreadsheetml/2006/main" count="47" uniqueCount="44">
  <si>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</si>
  <si>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</si>
  <si>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</si>
  <si>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</si>
  <si>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</si>
  <si>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</si>
  <si>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</si>
  <si>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</si>
  <si>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</si>
  <si>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</si>
  <si>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</si>
  <si>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</si>
  <si>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</si>
  <si>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</si>
  <si>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</si>
  <si>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</si>
  <si>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</si>
  <si>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</si>
  <si>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</si>
  <si>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</si>
  <si>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</si>
  <si>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Q0276</t>
  </si>
  <si>
    <t>FORMACIÓN Y PROFESIONALIZACIÓN CUERPOS SEGURIDAD</t>
  </si>
  <si>
    <t>MUEBLES DE OFICINA Y ESTANTERIA</t>
  </si>
  <si>
    <t>MUEBLES, EXCEPTO DE OFICINA Y ESTANTERIA</t>
  </si>
  <si>
    <t>EQUIPO DE COMPUTO Y DE TECNOLOGIAS DE LA INFORMACI</t>
  </si>
  <si>
    <t>OTROS MOBILIARIOS Y EQUIPOS DE ADMINISTRACION</t>
  </si>
  <si>
    <t>CAMARAS FOTOGRAFICAS Y DE VIDEO</t>
  </si>
  <si>
    <t>AUTOMOVILES Y CAMIONES</t>
  </si>
  <si>
    <t>MAQUINARIA Y EQUIPO INDUSTRIAL</t>
  </si>
  <si>
    <t>Q2328</t>
  </si>
  <si>
    <t>MEJORAMIENTO DE LA INFRAESTRUCTURA DEL I. SPE</t>
  </si>
  <si>
    <t>EDIFICACION NO HABITACIONAL</t>
  </si>
  <si>
    <t>Q3040</t>
  </si>
  <si>
    <t>NUEVO COMPLEJO DEL INSTITUTO DE FORMACIÓN EN SPE</t>
  </si>
  <si>
    <t>Q3122</t>
  </si>
  <si>
    <t>REHABILITACIÓN DE CAMINOS DE ACCESO A SANTA ROSA DE LIMA, VILLAGRÁN</t>
  </si>
  <si>
    <t>CONSTRUCCION DE VIAS DE COMUNICACION</t>
  </si>
  <si>
    <t>INSTITUTO DE FORMACIÓN EN SEGURIDAD PÚBLICA DEL ESTADO DE GUANAJUATO
Programas y Proyectos de Inversión
Del 1 de Enero al 30 de Junio de 2020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</si>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</sst>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</cellStyleXfs>
  <cellXfs count="93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0" borderId="0" xfId="4" applyFont="1" applyAlignment="1" applyProtection="1">
      <alignment horizontal="center" vertical="top" wrapText="1"/>
      <protection locked="0"/>
    </xf>
    <xf numFmtId="4" fontId="5" fillId="0" borderId="0" xfId="4" applyNumberFormat="1" applyFont="1" applyAlignment="1" applyProtection="1">
      <alignment horizontal="center" vertical="top"/>
      <protection locked="0"/>
    </xf>
  </cellXfs>
  <cellStyles count="5">
    <cellStyle name="Moneda" xfId="1" builtinId="4"/>
    <cellStyle name="Normal" xfId="0" builtinId="0"/>
    <cellStyle name="Normal 2 2" xfId="4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9"/>
  <sheetViews>
    <sheetView tabSelected="1" topLeftCell="A22" workbookViewId="0">
      <selection activeCell="D41" sqref="D41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38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22.5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15" si="0">+H9</f>
        <v>0</v>
      </c>
      <c r="H9" s="36">
        <v>0</v>
      </c>
      <c r="I9" s="36">
        <v>294000</v>
      </c>
      <c r="J9" s="36">
        <v>0</v>
      </c>
      <c r="K9" s="36">
        <v>0</v>
      </c>
      <c r="L9" s="37">
        <f t="shared" ref="L9:L15" si="1">IFERROR(K9/H9,0)</f>
        <v>0</v>
      </c>
      <c r="M9" s="38">
        <f t="shared" ref="M9:M15" si="2">IFERROR(K9/I9,0)</f>
        <v>0</v>
      </c>
    </row>
    <row r="10" spans="2:13" x14ac:dyDescent="0.2">
      <c r="B10" s="32"/>
      <c r="C10" s="33"/>
      <c r="D10" s="34"/>
      <c r="E10" s="29">
        <v>5120</v>
      </c>
      <c r="F10" s="30" t="s">
        <v>24</v>
      </c>
      <c r="G10" s="35">
        <f t="shared" si="0"/>
        <v>0</v>
      </c>
      <c r="H10" s="36">
        <v>0</v>
      </c>
      <c r="I10" s="36">
        <v>337500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ht="22.5" x14ac:dyDescent="0.2">
      <c r="B11" s="32"/>
      <c r="C11" s="33"/>
      <c r="D11" s="34"/>
      <c r="E11" s="29">
        <v>5150</v>
      </c>
      <c r="F11" s="30" t="s">
        <v>25</v>
      </c>
      <c r="G11" s="35">
        <f t="shared" si="0"/>
        <v>0</v>
      </c>
      <c r="H11" s="36">
        <v>0</v>
      </c>
      <c r="I11" s="36">
        <v>329400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5190</v>
      </c>
      <c r="F12" s="30" t="s">
        <v>26</v>
      </c>
      <c r="G12" s="35">
        <f t="shared" si="0"/>
        <v>0</v>
      </c>
      <c r="H12" s="36">
        <v>0</v>
      </c>
      <c r="I12" s="36">
        <v>470233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5230</v>
      </c>
      <c r="F13" s="30" t="s">
        <v>27</v>
      </c>
      <c r="G13" s="35">
        <f t="shared" si="0"/>
        <v>0</v>
      </c>
      <c r="H13" s="36">
        <v>0</v>
      </c>
      <c r="I13" s="36">
        <v>185000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5410</v>
      </c>
      <c r="F14" s="30" t="s">
        <v>28</v>
      </c>
      <c r="G14" s="35">
        <f t="shared" si="0"/>
        <v>0</v>
      </c>
      <c r="H14" s="36">
        <v>0</v>
      </c>
      <c r="I14" s="36">
        <v>3210000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5620</v>
      </c>
      <c r="F15" s="30" t="s">
        <v>29</v>
      </c>
      <c r="G15" s="35">
        <f t="shared" si="0"/>
        <v>0</v>
      </c>
      <c r="H15" s="36">
        <v>0</v>
      </c>
      <c r="I15" s="36">
        <v>15000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13.15" x14ac:dyDescent="0.25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ht="13.15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88" t="s">
        <v>14</v>
      </c>
      <c r="C18" s="89"/>
      <c r="D18" s="89"/>
      <c r="E18" s="89"/>
      <c r="F18" s="89"/>
      <c r="G18" s="7">
        <f>SUM(G9:G15)</f>
        <v>0</v>
      </c>
      <c r="H18" s="7">
        <f>SUM(H9:H15)</f>
        <v>0</v>
      </c>
      <c r="I18" s="7">
        <f>SUM(I9:I15)</f>
        <v>4841133</v>
      </c>
      <c r="J18" s="7">
        <f>SUM(J9:J15)</f>
        <v>0</v>
      </c>
      <c r="K18" s="7">
        <f>SUM(K9:K15)</f>
        <v>0</v>
      </c>
      <c r="L18" s="8">
        <f>IFERROR(K18/H18,0)</f>
        <v>0</v>
      </c>
      <c r="M18" s="9">
        <f>IFERROR(K18/I18,0)</f>
        <v>0</v>
      </c>
    </row>
    <row r="19" spans="2:13" ht="4.9000000000000004" customHeight="1" x14ac:dyDescent="0.25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90" t="s">
        <v>15</v>
      </c>
      <c r="C20" s="87"/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87" t="s">
        <v>16</v>
      </c>
      <c r="D21" s="87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5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x14ac:dyDescent="0.2">
      <c r="B23" s="32" t="s">
        <v>30</v>
      </c>
      <c r="C23" s="33"/>
      <c r="D23" s="27" t="s">
        <v>31</v>
      </c>
      <c r="E23" s="43">
        <v>6220</v>
      </c>
      <c r="F23" s="27" t="s">
        <v>32</v>
      </c>
      <c r="G23" s="35">
        <f>+H23</f>
        <v>0</v>
      </c>
      <c r="H23" s="36">
        <v>0</v>
      </c>
      <c r="I23" s="36">
        <v>24800.83</v>
      </c>
      <c r="J23" s="36">
        <v>24800.82</v>
      </c>
      <c r="K23" s="36">
        <v>24800.82</v>
      </c>
      <c r="L23" s="37">
        <f>IFERROR(K23/H23,0)</f>
        <v>0</v>
      </c>
      <c r="M23" s="38">
        <f>IFERROR(K23/I23,0)</f>
        <v>0.99999959678768802</v>
      </c>
    </row>
    <row r="24" spans="2:13" x14ac:dyDescent="0.2">
      <c r="B24" s="32" t="s">
        <v>33</v>
      </c>
      <c r="C24" s="33"/>
      <c r="D24" s="27" t="s">
        <v>34</v>
      </c>
      <c r="E24" s="43">
        <v>6220</v>
      </c>
      <c r="F24" s="27" t="s">
        <v>32</v>
      </c>
      <c r="G24" s="35">
        <f>+H24</f>
        <v>0</v>
      </c>
      <c r="H24" s="36">
        <v>0</v>
      </c>
      <c r="I24" s="36">
        <v>71415554.260000005</v>
      </c>
      <c r="J24" s="36">
        <v>19736866.710000001</v>
      </c>
      <c r="K24" s="36">
        <v>16368972.07</v>
      </c>
      <c r="L24" s="37">
        <f>IFERROR(K24/H24,0)</f>
        <v>0</v>
      </c>
      <c r="M24" s="38">
        <f>IFERROR(K24/I24,0)</f>
        <v>0.2292073798154122</v>
      </c>
    </row>
    <row r="25" spans="2:13" ht="22.5" x14ac:dyDescent="0.2">
      <c r="B25" s="32" t="s">
        <v>35</v>
      </c>
      <c r="C25" s="33"/>
      <c r="D25" s="27" t="s">
        <v>36</v>
      </c>
      <c r="E25" s="43">
        <v>6150</v>
      </c>
      <c r="F25" s="27" t="s">
        <v>37</v>
      </c>
      <c r="G25" s="35">
        <f>+H25</f>
        <v>0</v>
      </c>
      <c r="H25" s="36">
        <v>0</v>
      </c>
      <c r="I25" s="36">
        <v>120617.73</v>
      </c>
      <c r="J25" s="36">
        <v>120617.72</v>
      </c>
      <c r="K25" s="36">
        <v>120617.72</v>
      </c>
      <c r="L25" s="37">
        <f>IFERROR(K25/H25,0)</f>
        <v>0</v>
      </c>
      <c r="M25" s="38">
        <f>IFERROR(K25/I25,0)</f>
        <v>0.99999991709344893</v>
      </c>
    </row>
    <row r="26" spans="2:13" x14ac:dyDescent="0.2">
      <c r="B26" s="32"/>
      <c r="C26" s="33"/>
      <c r="D26" s="27"/>
      <c r="E26" s="43">
        <v>6220</v>
      </c>
      <c r="F26" s="27" t="s">
        <v>32</v>
      </c>
      <c r="G26" s="35">
        <f>+H26</f>
        <v>0</v>
      </c>
      <c r="H26" s="36">
        <v>0</v>
      </c>
      <c r="I26" s="36">
        <v>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ht="13.15" x14ac:dyDescent="0.25">
      <c r="B27" s="32"/>
      <c r="C27" s="33"/>
      <c r="D27" s="27"/>
      <c r="E27" s="43"/>
      <c r="F27" s="27"/>
      <c r="G27" s="44"/>
      <c r="H27" s="44"/>
      <c r="I27" s="44"/>
      <c r="J27" s="44"/>
      <c r="K27" s="44"/>
      <c r="L27" s="41"/>
      <c r="M27" s="42"/>
    </row>
    <row r="28" spans="2:13" ht="13.15" x14ac:dyDescent="0.25">
      <c r="B28" s="47"/>
      <c r="C28" s="48"/>
      <c r="D28" s="49"/>
      <c r="E28" s="50"/>
      <c r="F28" s="49"/>
      <c r="G28" s="49"/>
      <c r="H28" s="49"/>
      <c r="I28" s="49"/>
      <c r="J28" s="49"/>
      <c r="K28" s="49"/>
      <c r="L28" s="49"/>
      <c r="M28" s="51"/>
    </row>
    <row r="29" spans="2:13" x14ac:dyDescent="0.2">
      <c r="B29" s="88" t="s">
        <v>17</v>
      </c>
      <c r="C29" s="89"/>
      <c r="D29" s="89"/>
      <c r="E29" s="89"/>
      <c r="F29" s="89"/>
      <c r="G29" s="7">
        <f>SUM(G23:G26)</f>
        <v>0</v>
      </c>
      <c r="H29" s="7">
        <f>SUM(H23:H26)</f>
        <v>0</v>
      </c>
      <c r="I29" s="7">
        <f>SUM(I23:I26)</f>
        <v>71560972.820000008</v>
      </c>
      <c r="J29" s="7">
        <f>SUM(J23:J26)</f>
        <v>19882285.25</v>
      </c>
      <c r="K29" s="7">
        <f>SUM(K23:K26)</f>
        <v>16514390.610000001</v>
      </c>
      <c r="L29" s="8">
        <f>IFERROR(K29/H29,0)</f>
        <v>0</v>
      </c>
      <c r="M29" s="9">
        <f>IFERROR(K29/I29,0)</f>
        <v>0.23077370191066668</v>
      </c>
    </row>
    <row r="30" spans="2:13" x14ac:dyDescent="0.2">
      <c r="B30" s="4"/>
      <c r="C30" s="5"/>
      <c r="D30" s="2"/>
      <c r="E30" s="6"/>
      <c r="F30" s="2"/>
      <c r="G30" s="2"/>
      <c r="H30" s="2"/>
      <c r="I30" s="2"/>
      <c r="J30" s="2"/>
      <c r="K30" s="2"/>
      <c r="L30" s="2"/>
      <c r="M30" s="3"/>
    </row>
    <row r="31" spans="2:13" x14ac:dyDescent="0.2">
      <c r="B31" s="75" t="s">
        <v>18</v>
      </c>
      <c r="C31" s="76"/>
      <c r="D31" s="76"/>
      <c r="E31" s="76"/>
      <c r="F31" s="76"/>
      <c r="G31" s="10">
        <f>+G18+G29</f>
        <v>0</v>
      </c>
      <c r="H31" s="10">
        <f>+H18+H29</f>
        <v>0</v>
      </c>
      <c r="I31" s="10">
        <f>+I18+I29</f>
        <v>76402105.820000008</v>
      </c>
      <c r="J31" s="10">
        <f>+J18+J29</f>
        <v>19882285.25</v>
      </c>
      <c r="K31" s="10">
        <f>+K18+K29</f>
        <v>16514390.610000001</v>
      </c>
      <c r="L31" s="11">
        <f>IFERROR(K31/H31,0)</f>
        <v>0</v>
      </c>
      <c r="M31" s="12">
        <f>IFERROR(K31/I31,0)</f>
        <v>0.21615098736816465</v>
      </c>
    </row>
    <row r="32" spans="2:13" x14ac:dyDescent="0.2">
      <c r="B32" s="13"/>
      <c r="C32" s="14"/>
      <c r="D32" s="14"/>
      <c r="E32" s="15"/>
      <c r="F32" s="14"/>
      <c r="G32" s="14"/>
      <c r="H32" s="14"/>
      <c r="I32" s="14"/>
      <c r="J32" s="14"/>
      <c r="K32" s="14"/>
      <c r="L32" s="14"/>
      <c r="M32" s="16"/>
    </row>
    <row r="33" spans="2:11" ht="15" x14ac:dyDescent="0.25">
      <c r="B33" s="17" t="s">
        <v>19</v>
      </c>
      <c r="C33" s="17"/>
      <c r="D33" s="18"/>
      <c r="E33" s="19"/>
      <c r="F33" s="18"/>
      <c r="G33" s="18"/>
      <c r="H33" s="18"/>
    </row>
    <row r="37" spans="2:11" ht="15" x14ac:dyDescent="0.25">
      <c r="D37" s="91" t="s">
        <v>39</v>
      </c>
      <c r="E37" s="91"/>
      <c r="F37"/>
      <c r="G37" s="92" t="s">
        <v>40</v>
      </c>
      <c r="H37" s="92"/>
      <c r="I37" s="92"/>
      <c r="J37" s="92"/>
      <c r="K37" s="92"/>
    </row>
    <row r="38" spans="2:11" ht="15" x14ac:dyDescent="0.25">
      <c r="D38" s="91" t="s">
        <v>41</v>
      </c>
      <c r="E38" s="91"/>
      <c r="F38"/>
      <c r="G38" s="92" t="s">
        <v>42</v>
      </c>
      <c r="H38" s="92"/>
      <c r="I38" s="92"/>
      <c r="J38" s="92"/>
      <c r="K38" s="92"/>
    </row>
    <row r="39" spans="2:11" ht="15" x14ac:dyDescent="0.25">
      <c r="D39" s="91" t="s">
        <v>43</v>
      </c>
      <c r="E39" s="91"/>
      <c r="F39"/>
      <c r="G39" s="91" t="s">
        <v>43</v>
      </c>
      <c r="H39" s="91"/>
      <c r="I39" s="91"/>
      <c r="J39" s="91"/>
      <c r="K39" s="91"/>
    </row>
  </sheetData>
  <mergeCells count="28">
    <mergeCell ref="D37:E37"/>
    <mergeCell ref="G37:K37"/>
    <mergeCell ref="D38:E38"/>
    <mergeCell ref="G38:K38"/>
    <mergeCell ref="D39:E39"/>
    <mergeCell ref="G39:K39"/>
    <mergeCell ref="B31:F31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9:F29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José Martín Gamez Aguilar</cp:lastModifiedBy>
  <dcterms:created xsi:type="dcterms:W3CDTF">2020-08-06T19:52:58Z</dcterms:created>
  <dcterms:modified xsi:type="dcterms:W3CDTF">2021-01-27T19:59:24Z</dcterms:modified>
</cp:coreProperties>
</file>