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SIRET\"/>
    </mc:Choice>
  </mc:AlternateContent>
  <bookViews>
    <workbookView xWindow="0" yWindow="0" windowWidth="14115" windowHeight="9525" tabRatio="863" activeTab="1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<sst xmlns="http://schemas.openxmlformats.org/spreadsheetml/2006/main" count="938" uniqueCount="669">
  <si>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</si>
  <si>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</si>
  <si>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</si>
  <si>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</si>
  <si>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</si>
  <si>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</si>
  <si>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</si>
  <si>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</si>
  <si>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</si>
  <si>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</si>
  <si>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</si>
  <si>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</si>
  <si>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</si>
  <si>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</si>
  <si>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</si>
  <si>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</si>
  <si>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</si>
  <si>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</si>
  <si>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</si>
  <si>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</si>
  <si>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</si>
  <si>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</si>
  <si>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</si>
  <si>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</si>
  <si>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</si>
  <si>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</si>
  <si>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</si>
  <si>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</si>
  <si>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</si>
  <si>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</si>
  <si>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</si>
  <si>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</si>
  <si>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</si>
  <si>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</si>
  <si>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</si>
  <si>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</si>
  <si>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</si>
  <si>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</si>
  <si>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</si>
  <si>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</si>
  <si>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</si>
  <si>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</si>
  <si>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</si>
  <si>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</si>
  <si>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</si>
  <si>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</si>
  <si>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</si>
  <si>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</si>
  <si>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</si>
  <si>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</si>
  <si>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</si>
  <si>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</si>
  <si>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</si>
  <si>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</si>
  <si>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</si>
  <si>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</si>
  <si>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</si>
  <si>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</si>
  <si>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</si>
  <si>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</si>
  <si>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</si>
  <si>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</si>
  <si>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</si>
  <si>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</si>
  <si>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</si>
  <si>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</si>
  <si>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</si>
  <si>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</si>
  <si>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</si>
  <si>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</si>
  <si>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</si>
  <si>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</si>
  <si>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</si>
  <si>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</si>
  <si>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</si>
  <si>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</si>
  <si>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</si>
  <si>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</si>
  <si>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</si>
  <si>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</si>
  <si>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</si>
  <si>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</si>
  <si>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</si>
  <si>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</si>
  <si>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</si>
  <si>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</si>
  <si>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</si>
  <si>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</si>
  <si>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</si>
  <si>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</si>
  <si>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</si>
  <si>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</si>
  <si>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</si>
  <si>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</si>
  <si>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</si>
  <si>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</si>
  <si>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</si>
  <si>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</si>
  <si>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</si>
  <si>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</si>
  <si>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</si>
  <si>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</si>
  <si>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</si>
  <si>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</si>
  <si>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</si>
  <si>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</si>
  <si>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</si>
  <si>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</si>
  <si>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</si>
  <si>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</si>
  <si>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</si>
  <si>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</si>
  <si>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</si>
  <si>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</si>
  <si>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</si>
  <si>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</si>
  <si>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</si>
  <si>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</si>
  <si>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</si>
  <si>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</si>
  <si>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</si>
  <si>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</si>
  <si>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</si>
  <si>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</si>
  <si>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</si>
  <si>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</si>
  <si>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</si>
  <si>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</si>
  <si>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</si>
  <si>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</si>
  <si>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</si>
  <si>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</si>
  <si>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</si>
  <si>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</si>
  <si>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</si>
  <si>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</si>
  <si>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</si>
  <si>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</si>
  <si>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</si>
  <si>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</si>
  <si>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</si>
  <si>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</si>
  <si>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</si>
  <si>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</si>
  <si>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</si>
  <si>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</si>
  <si>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</si>
  <si>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</si>
  <si>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</si>
  <si>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</si>
  <si>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</si>
  <si>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</si>
  <si>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</si>
  <si>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</si>
  <si>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</si>
  <si>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</si>
  <si>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</si>
  <si>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</si>
  <si>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</si>
  <si>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</si>
  <si>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</si>
  <si>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</si>
  <si>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</si>
  <si>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</si>
  <si>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</si>
  <si>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</si>
  <si>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</si>
  <si>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</si>
  <si>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</si>
  <si>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</si>
  <si>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</si>
  <si>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</si>
  <si>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</si>
  <si>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</si>
  <si>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</si>
  <si>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</si>
  <si>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</si>
  <si>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</si>
  <si>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</si>
  <si>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</si>
  <si>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</si>
  <si>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</si>
  <si>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</si>
  <si>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</si>
  <si>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</si>
  <si>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</si>
  <si>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</si>
  <si>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</si>
  <si>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</si>
  <si>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</si>
  <si>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</si>
  <si>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</si>
  <si>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</si>
  <si>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</si>
  <si>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</si>
  <si>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</si>
  <si>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</si>
  <si>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</si>
  <si>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</si>
  <si>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</si>
  <si>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</si>
  <si>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</si>
  <si>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</si>
  <si>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</si>
  <si>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</si>
  <si>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</si>
  <si>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</si>
  <si>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</si>
  <si>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</si>
  <si>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</si>
  <si>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</si>
  <si>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</si>
  <si>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</si>
  <si>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</si>
  <si>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</si>
  <si>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</si>
  <si>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</si>
  <si>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</si>
  <si>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</si>
  <si>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</si>
  <si>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</si>
  <si>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</si>
  <si>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</si>
  <si>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</si>
  <si>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</si>
  <si>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</si>
  <si>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</si>
  <si>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</si>
  <si>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</si>
  <si>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</si>
  <si>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</si>
  <si>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</si>
  <si>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</si>
  <si>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</si>
  <si>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</si>
  <si>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</si>
  <si>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</si>
  <si>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</si>
  <si>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</si>
  <si>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</si>
  <si>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</si>
  <si>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</si>
  <si>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</si>
  <si>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</si>
  <si>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</si>
  <si>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</si>
  <si>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</si>
  <si>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</si>
  <si>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</si>
  <si>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</si>
  <si>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</si>
  <si>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</si>
  <si>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</si>
  <si>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</si>
  <si>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</si>
  <si>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</si>
  <si>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</si>
  <si>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</si>
  <si>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</si>
  <si>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</si>
  <si>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</si>
  <si>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</si>
  <si>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</si>
  <si>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</si>
  <si>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</si>
  <si>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</si>
  <si>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</si>
  <si>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</si>
  <si>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</si>
  <si>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</si>
  <si>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</si>
  <si>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</si>
  <si>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</si>
  <si>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</si>
  <si>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</si>
  <si>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</si>
  <si>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</si>
  <si>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</si>
  <si>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</si>
  <si>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</si>
  <si>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</si>
  <si>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</si>
  <si>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</si>
  <si>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</si>
  <si>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</si>
  <si>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</si>
  <si>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</si>
  <si>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</si>
  <si>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</si>
  <si>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</si>
  <si>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</si>
  <si>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</si>
  <si>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</si>
  <si>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</si>
  <si>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</si>
  <si>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</si>
  <si>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</si>
  <si>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</si>
  <si>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</si>
  <si>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</si>
  <si>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</si>
  <si>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</si>
  <si>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</si>
  <si>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</si>
  <si>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</si>
  <si>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</si>
  <si>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</si>
  <si>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</si>
  <si>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</si>
  <si>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</si>
  <si>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</si>
  <si>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</si>
  <si>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</si>
  <si>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</si>
  <si>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</si>
  <si>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</si>
  <si>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</si>
  <si>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</si>
  <si>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</si>
  <si>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</si>
  <si>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</si>
  <si>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</si>
  <si>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</si>
  <si>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</si>
  <si>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</si>
  <si>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</si>
  <si>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</si>
  <si>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</si>
  <si>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</si>
  <si>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</si>
  <si>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</si>
  <si>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</si>
  <si>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</si>
  <si>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</si>
  <si>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</si>
  <si>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</si>
  <si>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</si>
  <si>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</si>
  <si>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</si>
  <si>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</si>
  <si>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</si>
  <si>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</si>
  <si>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</si>
  <si>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</si>
  <si>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</si>
  <si>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</si>
  <si>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</si>
  <si>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</si>
  <si>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</si>
  <si>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</si>
  <si>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</si>
  <si>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</si>
  <si>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</si>
  <si>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</si>
  <si>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</si>
  <si>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</si>
  <si>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</si>
  <si>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</si>
  <si>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</si>
  <si>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</si>
  <si>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</si>
  <si>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</si>
  <si>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</si>
  <si>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</si>
  <si>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</si>
  <si>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</si>
  <si>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</si>
  <si>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</si>
  <si>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</si>
  <si>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</si>
  <si>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</si>
  <si>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</si>
  <si>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</si>
  <si>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</si>
  <si>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</si>
  <si>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</si>
  <si>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</si>
  <si>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</si>
  <si>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</si>
  <si>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</si>
  <si>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</si>
  <si>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</si>
  <si>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</si>
  <si>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</si>
  <si>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</si>
  <si>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</si>
  <si>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</si>
  <si>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</si>
  <si>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</si>
  <si>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</si>
  <si>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</si>
  <si>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</si>
  <si>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</si>
  <si>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</si>
  <si>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</si>
  <si>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</si>
  <si>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</si>
  <si>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</si>
  <si>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</si>
  <si>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</si>
  <si>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</si>
  <si>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</si>
  <si>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</si>
  <si>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</si>
  <si>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</si>
  <si>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</si>
  <si>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</si>
  <si>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</si>
  <si>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</si>
  <si>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</si>
  <si>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</si>
  <si>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</si>
  <si>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</si>
  <si>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</si>
  <si>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</si>
  <si>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</si>
  <si>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</si>
  <si>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</si>
  <si>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</si>
  <si>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</si>
  <si>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</si>
  <si>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</si>
  <si>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</si>
  <si>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</si>
  <si>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</si>
  <si>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</si>
  <si>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</si>
  <si>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</si>
  <si>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</si>
  <si>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</si>
  <si>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</si>
  <si>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</si>
  <si>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</si>
  <si>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</si>
  <si>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</si>
  <si>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</si>
  <si>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</si>
  <si>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</si>
  <si>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</si>
  <si>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</si>
  <si>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</si>
  <si>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</si>
  <si>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</si>
  <si>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</si>
  <si>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</si>
  <si>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</si>
  <si>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</si>
  <si>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</si>
  <si>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</si>
  <si>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</si>
  <si>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</si>
  <si>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</si>
  <si>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</si>
  <si>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</si>
  <si>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</si>
  <si>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</si>
  <si>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</si>
  <si>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</si>
  <si>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</si>
  <si>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</si>
  <si>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</si>
  <si>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</si>
  <si>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</si>
  <si>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</si>
  <si>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</si>
  <si>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</si>
  <si>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</si>
  <si>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</si>
  <si>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</si>
  <si>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</si>
  <si>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</si>
  <si>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</si>
  <si>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</si>
  <si>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</si>
  <si>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</si>
  <si>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</si>
  <si>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</si>
  <si>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</si>
  <si>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</si>
  <si>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</si>
  <si>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</si>
  <si>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</si>
  <si>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</si>
  <si>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</si>
  <si>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</si>
  <si>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</si>
  <si>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</si>
  <si>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</si>
  <si>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</si>
  <si>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</si>
  <si>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</si>
  <si>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</si>
  <si>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</si>
  <si>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</si>
  <si>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</si>
  <si>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</si>
  <si>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</si>
  <si>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</si>
  <si>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</si>
  <si>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</si>
  <si>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</si>
  <si>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</si>
  <si>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</si>
  <si>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</si>
  <si>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</si>
  <si>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</si>
  <si>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</si>
  <si>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</si>
  <si>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</si>
  <si>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</si>
  <si>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</si>
  <si>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</si>
  <si>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</si>
  <si>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</si>
  <si>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</si>
  <si>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</si>
  <si>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</si>
  <si>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</si>
  <si>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</si>
  <si>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</si>
  <si>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</si>
  <si>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</si>
  <si>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</si>
  <si>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</si>
  <si>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</si>
  <si>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</si>
  <si>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</si>
  <si>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</si>
  <si>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</si>
  <si>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</si>
  <si>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</si>
  <si>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</si>
  <si>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</si>
  <si>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</si>
  <si>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</si>
  <si>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</si>
  <si>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</si>
  <si>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</si>
  <si>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</si>
  <si>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</si>
  <si>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</si>
  <si>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</si>
  <si>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</si>
  <si>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</si>
  <si>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</si>
  <si>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</si>
  <si>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</si>
  <si>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</si>
  <si>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</si>
  <si>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</si>
  <si>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</si>
  <si>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</si>
  <si>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</si>
  <si>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</si>
  <si>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</si>
  <si>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</si>
  <si>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</si>
  <si>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</si>
  <si>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</si>
  <si>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</si>
  <si>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</si>
  <si>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</si>
  <si>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</si>
  <si>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</si>
  <si>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</si>
  <si>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</si>
  <si>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</si>
  <si>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</si>
  <si>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</si>
  <si>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</si>
  <si>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</si>
  <si>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</si>
  <si>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</si>
  <si>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</si>
  <si>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</si>
  <si>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</si>
  <si>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</si>
  <si>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</si>
  <si>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</si>
  <si>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</si>
  <si>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</si>
  <si>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</si>
  <si>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</si>
  <si>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</si>
  <si>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</si>
  <si>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</si>
  <si>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</si>
  <si>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</si>
  <si>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</si>
  <si>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</si>
  <si>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</si>
  <si>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</si>
  <si>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</si>
  <si>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</si>
  <si>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</si>
  <si>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</si>
  <si>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</si>
  <si>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</si>
  <si>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</si>
  <si>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</si>
  <si>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</si>
  <si>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</si>
  <si>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</si>
  <si>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</si>
  <si>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</si>
  <si>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</si>
  <si>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</si>
  <si>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</si>
  <si>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</si>
  <si>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</si>
  <si>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</si>
  <si>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</si>
  <si>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</si>
  <si>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</si>
  <si>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</si>
  <si>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</si>
  <si>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</si>
  <si>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</si>
  <si>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</si>
  <si>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</si>
  <si>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</si>
  <si>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</si>
  <si>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</si>
  <si>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</si>
  <si>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</si>
  <si>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</si>
  <si>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</si>
  <si>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</si>
  <si>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</si>
  <si>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</si>
  <si>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</si>
  <si>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</si>
  <si>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</si>
  <si>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</si>
  <si>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</si>
  <si>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</si>
  <si>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</si>
  <si>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</si>
  <si>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</si>
  <si>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</si>
  <si>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</si>
  <si>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</si>
  <si>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</si>
  <si>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</si>
  <si>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</si>
  <si>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</si>
  <si>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</si>
  <si>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</si>
  <si>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</si>
  <si>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</si>
  <si>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</si>
  <si>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</si>
  <si>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</si>
  <si>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</si>
  <si>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</si>
  <si>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</si>
  <si>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</si>
  <si>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</si>
  <si>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</si>
  <si>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</si>
  <si>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</si>
  <si>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</si>
  <si>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</si>
  <si>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</si>
  <si>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</si>
  <si>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</si>
  <si>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</si>
  <si>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INSTITUTO DE FORMACIÓN EN SEGURIDAD PÚBLICA DEL ESTADO DE GUANAJUATO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</si>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</sst>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12929329.220000001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1.1299999999999999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1.1299999999999999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2155145.5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2155145.5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10774184.850000001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14247056.07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3899263.6100000003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764072</v>
      </c>
    </row>
    <row r="11" spans="1:3" x14ac:dyDescent="0.2">
      <c r="A11" s="90">
        <v>2.4</v>
      </c>
      <c r="B11" s="77" t="s">
        <v>237</v>
      </c>
      <c r="C11" s="148">
        <v>75024.2</v>
      </c>
    </row>
    <row r="12" spans="1:3" x14ac:dyDescent="0.2">
      <c r="A12" s="90">
        <v>2.5</v>
      </c>
      <c r="B12" s="77" t="s">
        <v>238</v>
      </c>
      <c r="C12" s="148">
        <v>38917.42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3021249.99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0.66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0.66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10347793.120000001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INSTITUTO DE FORMACIÓN EN SEGURIDAD PÚBLICA DEL ESTADO DE GUANAJUATO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50340884.670000002</v>
      </c>
      <c r="D42" s="34"/>
      <c r="E42" s="34"/>
      <c r="F42" s="34"/>
    </row>
    <row r="43" spans="1:6" x14ac:dyDescent="0.2">
      <c r="B43" s="171" t="s">
        <v>92</v>
      </c>
      <c r="C43" s="172">
        <v>-83383050.870000005</v>
      </c>
      <c r="D43" s="34"/>
      <c r="E43" s="34"/>
      <c r="F43" s="34"/>
    </row>
    <row r="44" spans="1:6" x14ac:dyDescent="0.2">
      <c r="B44" s="171" t="s">
        <v>91</v>
      </c>
      <c r="C44" s="172">
        <v>45971495.420000002</v>
      </c>
      <c r="D44" s="34"/>
      <c r="E44" s="34"/>
      <c r="F44" s="34"/>
    </row>
    <row r="45" spans="1:6" x14ac:dyDescent="0.2">
      <c r="B45" s="171" t="s">
        <v>90</v>
      </c>
      <c r="C45" s="172">
        <v>0</v>
      </c>
      <c r="D45" s="34"/>
      <c r="E45" s="34"/>
      <c r="F45" s="34"/>
    </row>
    <row r="46" spans="1:6" x14ac:dyDescent="0.2">
      <c r="B46" s="171" t="s">
        <v>89</v>
      </c>
      <c r="C46" s="172">
        <v>-12929329.220000001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INSTITUTO DE FORMACIÓN EN SEGURIDAD PÚBLICA DEL ESTADO DE GUANAJUATO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-50340884.670000002</v>
      </c>
    </row>
    <row r="54" spans="2:3" x14ac:dyDescent="0.2">
      <c r="B54" s="171" t="s">
        <v>87</v>
      </c>
      <c r="C54" s="176">
        <v>59935649.43</v>
      </c>
    </row>
    <row r="55" spans="2:3" x14ac:dyDescent="0.2">
      <c r="B55" s="171" t="s">
        <v>666</v>
      </c>
      <c r="C55" s="176">
        <v>-45971495.420000002</v>
      </c>
    </row>
    <row r="56" spans="2:3" x14ac:dyDescent="0.2">
      <c r="B56" s="171" t="s">
        <v>86</v>
      </c>
      <c r="C56" s="176">
        <v>22129674.59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0</v>
      </c>
    </row>
    <row r="59" spans="2:3" x14ac:dyDescent="0.2">
      <c r="B59" s="171" t="s">
        <v>83</v>
      </c>
      <c r="C59" s="176">
        <v>14247056.07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abSelected="1" topLeftCell="A170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1560200.35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1560200.35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1560200.35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9213983.370000001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2439712.5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2439712.5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6774270.8700000001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6774270.8700000001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1.1299999999999999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1.1299999999999999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1.1299999999999999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10347793.119999999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9330867.4299999997</v>
      </c>
      <c r="D99" s="57">
        <f>C99/$C$98</f>
        <v>0.90172535552198985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5040854.88</v>
      </c>
      <c r="D100" s="57">
        <f t="shared" ref="D100:D163" si="0">C100/$C$98</f>
        <v>0.4871429899634484</v>
      </c>
      <c r="E100" s="56"/>
    </row>
    <row r="101" spans="1:5" x14ac:dyDescent="0.2">
      <c r="A101" s="54">
        <v>5111</v>
      </c>
      <c r="B101" s="51" t="s">
        <v>360</v>
      </c>
      <c r="C101" s="55">
        <v>1022968.81</v>
      </c>
      <c r="D101" s="57">
        <f t="shared" si="0"/>
        <v>9.8858645330164863E-2</v>
      </c>
      <c r="E101" s="56"/>
    </row>
    <row r="102" spans="1:5" x14ac:dyDescent="0.2">
      <c r="A102" s="54">
        <v>5112</v>
      </c>
      <c r="B102" s="51" t="s">
        <v>361</v>
      </c>
      <c r="C102" s="55">
        <v>1162925.45</v>
      </c>
      <c r="D102" s="57">
        <f t="shared" si="0"/>
        <v>0.11238390993267172</v>
      </c>
      <c r="E102" s="56"/>
    </row>
    <row r="103" spans="1:5" x14ac:dyDescent="0.2">
      <c r="A103" s="54">
        <v>5113</v>
      </c>
      <c r="B103" s="51" t="s">
        <v>362</v>
      </c>
      <c r="C103" s="55">
        <v>831204.05</v>
      </c>
      <c r="D103" s="57">
        <f t="shared" si="0"/>
        <v>8.0326697718131432E-2</v>
      </c>
      <c r="E103" s="56"/>
    </row>
    <row r="104" spans="1:5" x14ac:dyDescent="0.2">
      <c r="A104" s="54">
        <v>5114</v>
      </c>
      <c r="B104" s="51" t="s">
        <v>363</v>
      </c>
      <c r="C104" s="55">
        <v>410329.49</v>
      </c>
      <c r="D104" s="57">
        <f t="shared" si="0"/>
        <v>3.9653816542478383E-2</v>
      </c>
      <c r="E104" s="56"/>
    </row>
    <row r="105" spans="1:5" x14ac:dyDescent="0.2">
      <c r="A105" s="54">
        <v>5115</v>
      </c>
      <c r="B105" s="51" t="s">
        <v>364</v>
      </c>
      <c r="C105" s="55">
        <v>1613427.08</v>
      </c>
      <c r="D105" s="57">
        <f t="shared" si="0"/>
        <v>0.15591992044000202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2359563.8899999997</v>
      </c>
      <c r="D107" s="57">
        <f t="shared" si="0"/>
        <v>0.22802580827012126</v>
      </c>
      <c r="E107" s="56"/>
    </row>
    <row r="108" spans="1:5" x14ac:dyDescent="0.2">
      <c r="A108" s="54">
        <v>5121</v>
      </c>
      <c r="B108" s="51" t="s">
        <v>367</v>
      </c>
      <c r="C108" s="55">
        <v>92382.55</v>
      </c>
      <c r="D108" s="57">
        <f t="shared" si="0"/>
        <v>8.9277538629415516E-3</v>
      </c>
      <c r="E108" s="56"/>
    </row>
    <row r="109" spans="1:5" x14ac:dyDescent="0.2">
      <c r="A109" s="54">
        <v>5122</v>
      </c>
      <c r="B109" s="51" t="s">
        <v>368</v>
      </c>
      <c r="C109" s="55">
        <v>0</v>
      </c>
      <c r="D109" s="57">
        <f t="shared" si="0"/>
        <v>0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22732.69</v>
      </c>
      <c r="D111" s="57">
        <f t="shared" si="0"/>
        <v>2.1968635955876164E-3</v>
      </c>
      <c r="E111" s="56"/>
    </row>
    <row r="112" spans="1:5" x14ac:dyDescent="0.2">
      <c r="A112" s="54">
        <v>5125</v>
      </c>
      <c r="B112" s="51" t="s">
        <v>371</v>
      </c>
      <c r="C112" s="55">
        <v>10639.82</v>
      </c>
      <c r="D112" s="57">
        <f t="shared" si="0"/>
        <v>1.0282211749513602E-3</v>
      </c>
      <c r="E112" s="56"/>
    </row>
    <row r="113" spans="1:5" x14ac:dyDescent="0.2">
      <c r="A113" s="54">
        <v>5126</v>
      </c>
      <c r="B113" s="51" t="s">
        <v>372</v>
      </c>
      <c r="C113" s="55">
        <v>178162.27</v>
      </c>
      <c r="D113" s="57">
        <f t="shared" si="0"/>
        <v>1.7217417079555992E-2</v>
      </c>
      <c r="E113" s="56"/>
    </row>
    <row r="114" spans="1:5" x14ac:dyDescent="0.2">
      <c r="A114" s="54">
        <v>5127</v>
      </c>
      <c r="B114" s="51" t="s">
        <v>373</v>
      </c>
      <c r="C114" s="55">
        <v>700295.2</v>
      </c>
      <c r="D114" s="57">
        <f t="shared" si="0"/>
        <v>6.7675802161765677E-2</v>
      </c>
      <c r="E114" s="56"/>
    </row>
    <row r="115" spans="1:5" x14ac:dyDescent="0.2">
      <c r="A115" s="54">
        <v>5128</v>
      </c>
      <c r="B115" s="51" t="s">
        <v>374</v>
      </c>
      <c r="C115" s="55">
        <v>1339710.25</v>
      </c>
      <c r="D115" s="57">
        <f t="shared" si="0"/>
        <v>0.12946820973939224</v>
      </c>
      <c r="E115" s="56"/>
    </row>
    <row r="116" spans="1:5" x14ac:dyDescent="0.2">
      <c r="A116" s="54">
        <v>5129</v>
      </c>
      <c r="B116" s="51" t="s">
        <v>375</v>
      </c>
      <c r="C116" s="55">
        <v>15641.11</v>
      </c>
      <c r="D116" s="57">
        <f t="shared" si="0"/>
        <v>1.5115406559268361E-3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1930448.66</v>
      </c>
      <c r="D117" s="57">
        <f t="shared" si="0"/>
        <v>0.18655655728842016</v>
      </c>
      <c r="E117" s="56"/>
    </row>
    <row r="118" spans="1:5" x14ac:dyDescent="0.2">
      <c r="A118" s="54">
        <v>5131</v>
      </c>
      <c r="B118" s="51" t="s">
        <v>377</v>
      </c>
      <c r="C118" s="55">
        <v>2787.83</v>
      </c>
      <c r="D118" s="57">
        <f t="shared" si="0"/>
        <v>2.6941300117526895E-4</v>
      </c>
      <c r="E118" s="56"/>
    </row>
    <row r="119" spans="1:5" x14ac:dyDescent="0.2">
      <c r="A119" s="54">
        <v>5132</v>
      </c>
      <c r="B119" s="51" t="s">
        <v>378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379</v>
      </c>
      <c r="C120" s="55">
        <v>485585.83</v>
      </c>
      <c r="D120" s="57">
        <f t="shared" si="0"/>
        <v>4.692651122503308E-2</v>
      </c>
      <c r="E120" s="56"/>
    </row>
    <row r="121" spans="1:5" x14ac:dyDescent="0.2">
      <c r="A121" s="54">
        <v>5134</v>
      </c>
      <c r="B121" s="51" t="s">
        <v>380</v>
      </c>
      <c r="C121" s="55">
        <v>126233.79</v>
      </c>
      <c r="D121" s="57">
        <f t="shared" si="0"/>
        <v>1.2199102604401508E-2</v>
      </c>
      <c r="E121" s="56"/>
    </row>
    <row r="122" spans="1:5" x14ac:dyDescent="0.2">
      <c r="A122" s="54">
        <v>5135</v>
      </c>
      <c r="B122" s="51" t="s">
        <v>381</v>
      </c>
      <c r="C122" s="55">
        <v>1031923.32</v>
      </c>
      <c r="D122" s="57">
        <f t="shared" si="0"/>
        <v>9.9723999893805385E-2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71741.679999999993</v>
      </c>
      <c r="D124" s="57">
        <f t="shared" si="0"/>
        <v>6.9330415836531527E-3</v>
      </c>
      <c r="E124" s="56"/>
    </row>
    <row r="125" spans="1:5" x14ac:dyDescent="0.2">
      <c r="A125" s="54">
        <v>5138</v>
      </c>
      <c r="B125" s="51" t="s">
        <v>384</v>
      </c>
      <c r="C125" s="55">
        <v>77141.460000000006</v>
      </c>
      <c r="D125" s="57">
        <f t="shared" si="0"/>
        <v>7.4548707251310036E-3</v>
      </c>
      <c r="E125" s="56"/>
    </row>
    <row r="126" spans="1:5" x14ac:dyDescent="0.2">
      <c r="A126" s="54">
        <v>5139</v>
      </c>
      <c r="B126" s="51" t="s">
        <v>385</v>
      </c>
      <c r="C126" s="55">
        <v>135034.75</v>
      </c>
      <c r="D126" s="57">
        <f t="shared" si="0"/>
        <v>1.3049618255220783E-2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1016925.03</v>
      </c>
      <c r="D127" s="57">
        <f t="shared" si="0"/>
        <v>9.8274580696294411E-2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1000000</v>
      </c>
      <c r="D137" s="57">
        <f t="shared" si="0"/>
        <v>9.66389633425528E-2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1000000</v>
      </c>
      <c r="D140" s="57">
        <f t="shared" si="0"/>
        <v>9.66389633425528E-2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16925.03</v>
      </c>
      <c r="D142" s="57">
        <f t="shared" si="0"/>
        <v>1.6356173537416063E-3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16925.03</v>
      </c>
      <c r="D144" s="57">
        <f t="shared" si="0"/>
        <v>1.6356173537416063E-3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0.66</v>
      </c>
      <c r="D185" s="57">
        <f t="shared" si="1"/>
        <v>6.3781715806084853E-8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0.66</v>
      </c>
      <c r="D204" s="57">
        <f t="shared" si="1"/>
        <v>6.3781715806084853E-8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0.66</v>
      </c>
      <c r="D213" s="57">
        <f t="shared" si="1"/>
        <v>6.3781715806084853E-8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85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0</v>
      </c>
      <c r="D15" s="24">
        <v>4831000</v>
      </c>
      <c r="E15" s="24">
        <v>6567000</v>
      </c>
      <c r="F15" s="24">
        <v>4282500</v>
      </c>
      <c r="G15" s="24">
        <v>208403.46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72400</v>
      </c>
      <c r="D20" s="24">
        <v>72400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8000</v>
      </c>
      <c r="D21" s="24">
        <v>8000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4464325.17</v>
      </c>
      <c r="D24" s="24">
        <v>4464325.17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4367110.84</v>
      </c>
      <c r="D27" s="24">
        <v>4367110.84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108625203.58</v>
      </c>
      <c r="D54" s="24">
        <f>SUM(D55:D61)</f>
        <v>0</v>
      </c>
      <c r="E54" s="24">
        <f>SUM(E55:E61)</f>
        <v>5450745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73686745.040000007</v>
      </c>
      <c r="D57" s="24">
        <v>0</v>
      </c>
      <c r="E57" s="24">
        <v>5450745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1112987.82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33825470.719999999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63634898.129999988</v>
      </c>
      <c r="D62" s="24">
        <f t="shared" ref="D62:E62" si="0">SUM(D63:D70)</f>
        <v>0</v>
      </c>
      <c r="E62" s="24">
        <f t="shared" si="0"/>
        <v>38293386.479999989</v>
      </c>
    </row>
    <row r="63" spans="1:9" x14ac:dyDescent="0.2">
      <c r="A63" s="22">
        <v>1241</v>
      </c>
      <c r="B63" s="20" t="s">
        <v>236</v>
      </c>
      <c r="C63" s="24">
        <v>32429631.039999999</v>
      </c>
      <c r="D63" s="24">
        <v>0</v>
      </c>
      <c r="E63" s="24">
        <v>25754704.129999999</v>
      </c>
    </row>
    <row r="64" spans="1:9" x14ac:dyDescent="0.2">
      <c r="A64" s="22">
        <v>1242</v>
      </c>
      <c r="B64" s="20" t="s">
        <v>237</v>
      </c>
      <c r="C64" s="24">
        <v>3843116.86</v>
      </c>
      <c r="D64" s="24">
        <v>0</v>
      </c>
      <c r="E64" s="24">
        <v>1248145.95</v>
      </c>
    </row>
    <row r="65" spans="1:9" x14ac:dyDescent="0.2">
      <c r="A65" s="22">
        <v>1243</v>
      </c>
      <c r="B65" s="20" t="s">
        <v>238</v>
      </c>
      <c r="C65" s="24">
        <v>1873248.97</v>
      </c>
      <c r="D65" s="24">
        <v>0</v>
      </c>
      <c r="E65" s="24">
        <v>1063680.56</v>
      </c>
    </row>
    <row r="66" spans="1:9" x14ac:dyDescent="0.2">
      <c r="A66" s="22">
        <v>1244</v>
      </c>
      <c r="B66" s="20" t="s">
        <v>239</v>
      </c>
      <c r="C66" s="24">
        <v>15748351.949999999</v>
      </c>
      <c r="D66" s="24">
        <v>0</v>
      </c>
      <c r="E66" s="24">
        <v>7963426.4299999997</v>
      </c>
    </row>
    <row r="67" spans="1:9" x14ac:dyDescent="0.2">
      <c r="A67" s="22">
        <v>1245</v>
      </c>
      <c r="B67" s="20" t="s">
        <v>240</v>
      </c>
      <c r="C67" s="24">
        <v>3237494.29</v>
      </c>
      <c r="D67" s="24">
        <v>0</v>
      </c>
      <c r="E67" s="24">
        <v>5525</v>
      </c>
    </row>
    <row r="68" spans="1:9" x14ac:dyDescent="0.2">
      <c r="A68" s="22">
        <v>1246</v>
      </c>
      <c r="B68" s="20" t="s">
        <v>241</v>
      </c>
      <c r="C68" s="24">
        <v>6497578.5499999998</v>
      </c>
      <c r="D68" s="24">
        <v>0</v>
      </c>
      <c r="E68" s="24">
        <v>2257904.41</v>
      </c>
    </row>
    <row r="69" spans="1:9" x14ac:dyDescent="0.2">
      <c r="A69" s="22">
        <v>1247</v>
      </c>
      <c r="B69" s="20" t="s">
        <v>242</v>
      </c>
      <c r="C69" s="24">
        <v>5476.47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534827.72</v>
      </c>
      <c r="D74" s="24">
        <f>SUM(D75:D79)</f>
        <v>0</v>
      </c>
      <c r="E74" s="24">
        <f>SUM(E75:E79)</f>
        <v>189195.9</v>
      </c>
    </row>
    <row r="75" spans="1:9" x14ac:dyDescent="0.2">
      <c r="A75" s="22">
        <v>1251</v>
      </c>
      <c r="B75" s="20" t="s">
        <v>246</v>
      </c>
      <c r="C75" s="24">
        <v>368893</v>
      </c>
      <c r="D75" s="24">
        <v>0</v>
      </c>
      <c r="E75" s="24">
        <v>186430.3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165934.72</v>
      </c>
      <c r="D78" s="24">
        <v>0</v>
      </c>
      <c r="E78" s="24">
        <v>2765.6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832065.96</v>
      </c>
      <c r="D110" s="24">
        <f>SUM(D111:D119)</f>
        <v>832065.96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699338.1</v>
      </c>
      <c r="D117" s="24">
        <f t="shared" si="1"/>
        <v>699338.1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132727.85999999999</v>
      </c>
      <c r="D119" s="24">
        <f t="shared" si="1"/>
        <v>132727.85999999999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183738593.72999999</v>
      </c>
    </row>
    <row r="9" spans="1:5" x14ac:dyDescent="0.2">
      <c r="A9" s="33">
        <v>3120</v>
      </c>
      <c r="B9" s="29" t="s">
        <v>464</v>
      </c>
      <c r="C9" s="34">
        <v>1246901.92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426391.73</v>
      </c>
    </row>
    <row r="15" spans="1:5" x14ac:dyDescent="0.2">
      <c r="A15" s="33">
        <v>3220</v>
      </c>
      <c r="B15" s="29" t="s">
        <v>468</v>
      </c>
      <c r="C15" s="34">
        <v>-7198527.0300000003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41271988.25</v>
      </c>
      <c r="D9" s="34">
        <v>42882045.530000001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41271988.25</v>
      </c>
      <c r="D15" s="133">
        <f>SUM(D8:D14)</f>
        <v>42882045.530000001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3021249.99</v>
      </c>
      <c r="D20" s="133">
        <f>SUM(D21:D27)</f>
        <v>3021249.99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3021249.99</v>
      </c>
      <c r="D26" s="130">
        <v>3021249.99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878013.62</v>
      </c>
      <c r="D28" s="133">
        <f>SUM(D29:D36)</f>
        <v>878013.62</v>
      </c>
      <c r="E28" s="128"/>
    </row>
    <row r="29" spans="1:5" x14ac:dyDescent="0.2">
      <c r="A29" s="33">
        <v>1241</v>
      </c>
      <c r="B29" s="29" t="s">
        <v>236</v>
      </c>
      <c r="C29" s="34">
        <v>764072</v>
      </c>
      <c r="D29" s="130">
        <v>764072</v>
      </c>
      <c r="E29" s="128"/>
    </row>
    <row r="30" spans="1:5" x14ac:dyDescent="0.2">
      <c r="A30" s="33">
        <v>1242</v>
      </c>
      <c r="B30" s="29" t="s">
        <v>237</v>
      </c>
      <c r="C30" s="34">
        <v>75024.2</v>
      </c>
      <c r="D30" s="130">
        <v>75024.2</v>
      </c>
      <c r="E30" s="128"/>
    </row>
    <row r="31" spans="1:5" x14ac:dyDescent="0.2">
      <c r="A31" s="33">
        <v>1243</v>
      </c>
      <c r="B31" s="29" t="s">
        <v>238</v>
      </c>
      <c r="C31" s="34">
        <v>38917.42</v>
      </c>
      <c r="D31" s="130">
        <v>38917.42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3899263.6100000003</v>
      </c>
      <c r="D38" s="133">
        <f>D20+D28+D37</f>
        <v>3899263.6100000003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426391.73</v>
      </c>
      <c r="D42" s="133">
        <v>-1472149.12</v>
      </c>
    </row>
    <row r="43" spans="1:5" x14ac:dyDescent="0.2">
      <c r="A43" s="129"/>
      <c r="B43" s="134" t="s">
        <v>616</v>
      </c>
      <c r="C43" s="133">
        <f>C46+C58+C86+C89+C44</f>
        <v>0.66</v>
      </c>
      <c r="D43" s="133">
        <f>D46+D58+D86+D89+D44</f>
        <v>14300413.75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0.66</v>
      </c>
      <c r="D58" s="133">
        <f>D59+D68+D71+D77</f>
        <v>14300413.75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14300408.470000001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3652290.12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10518519.16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50364.9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79234.289999999994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0.66</v>
      </c>
      <c r="D77" s="34">
        <f>SUM(D78:D85)</f>
        <v>5.28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0.66</v>
      </c>
      <c r="D85" s="34">
        <v>5.28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0</v>
      </c>
      <c r="D89" s="133">
        <f>SUM(D90:D94)</f>
        <v>0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0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0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x14ac:dyDescent="0.2">
      <c r="A95" s="129"/>
      <c r="B95" s="134" t="s">
        <v>635</v>
      </c>
      <c r="C95" s="133">
        <f>+C96</f>
        <v>2155145.5</v>
      </c>
      <c r="D95" s="133">
        <f>+D96</f>
        <v>29983325.969999999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2155145.5</v>
      </c>
      <c r="D96" s="158">
        <f>SUM(D97:D100)</f>
        <v>29983325.969999999</v>
      </c>
    </row>
    <row r="97" spans="1:4" s="128" customFormat="1" x14ac:dyDescent="0.2">
      <c r="A97" s="154"/>
      <c r="B97" s="159" t="s">
        <v>651</v>
      </c>
      <c r="C97" s="160">
        <v>841264.2</v>
      </c>
      <c r="D97" s="160">
        <v>23735073.969999999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1313881.3</v>
      </c>
      <c r="D100" s="160">
        <v>6248252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1.1299999999999999</v>
      </c>
      <c r="D104" s="153">
        <f>+D105+D107</f>
        <v>4831006.6900000004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1.1299999999999999</v>
      </c>
      <c r="D105" s="163">
        <f>+D106</f>
        <v>6.69</v>
      </c>
    </row>
    <row r="106" spans="1:4" s="128" customFormat="1" x14ac:dyDescent="0.2">
      <c r="A106" s="154">
        <v>4399</v>
      </c>
      <c r="B106" s="159" t="s">
        <v>351</v>
      </c>
      <c r="C106" s="160">
        <v>1.1299999999999999</v>
      </c>
      <c r="D106" s="160">
        <v>6.69</v>
      </c>
    </row>
    <row r="107" spans="1:4" x14ac:dyDescent="0.2">
      <c r="A107" s="131">
        <v>1120</v>
      </c>
      <c r="B107" s="138" t="s">
        <v>636</v>
      </c>
      <c r="C107" s="133">
        <f>SUM(C108:C116)</f>
        <v>0</v>
      </c>
      <c r="D107" s="133">
        <f>SUM(D108:D116)</f>
        <v>4831000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4831000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x14ac:dyDescent="0.2">
      <c r="A117" s="129"/>
      <c r="B117" s="141" t="s">
        <v>646</v>
      </c>
      <c r="C117" s="133">
        <f>C42+C43+C95-C101-C104</f>
        <v>2581536.7600000002</v>
      </c>
      <c r="D117" s="133">
        <f>D42+D43+D95-D101-D104</f>
        <v>37980583.909999996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</cp:lastModifiedBy>
  <cp:lastPrinted>2019-02-13T21:19:08Z</cp:lastPrinted>
  <dcterms:created xsi:type="dcterms:W3CDTF">2012-12-11T20:36:24Z</dcterms:created>
  <dcterms:modified xsi:type="dcterms:W3CDTF">2024-04-29T18:30:17Z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