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Estados financieros ordenados 1ro y 2do trimestres\2DO TRIMESTRE ESTADOS FINANCIEROS\Estados Financieros\Estados Financieros\5 Disciplina financiera\EDOS.  FIN.  LEY DE DISCIPLINA FINANCIERA\"/>
    </mc:Choice>
  </mc:AlternateContent>
  <xr:revisionPtr revIDLastSave="0" documentId="13_ncr:1_{0EE49139-7EDD-4495-A918-6F7E4DD503A1}" xr6:coauthVersionLast="45" xr6:coauthVersionMax="45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C7" i="4"/>
  <c r="B7" i="4"/>
  <c r="G6" i="4"/>
  <c r="G5" i="4"/>
  <c r="D4" i="4"/>
  <c r="C4" i="4"/>
  <c r="B4" i="4"/>
  <c r="B27" i="4" s="1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D43" i="3"/>
  <c r="D42" i="3" s="1"/>
  <c r="C43" i="3"/>
  <c r="G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79" i="3" l="1"/>
  <c r="H66" i="1"/>
  <c r="H70" i="1"/>
  <c r="H98" i="1"/>
  <c r="H108" i="1"/>
  <c r="H118" i="1"/>
  <c r="H132" i="1"/>
  <c r="E26" i="2"/>
  <c r="C5" i="3"/>
  <c r="C79" i="3" s="1"/>
  <c r="G5" i="3"/>
  <c r="G79" i="3" s="1"/>
  <c r="C16" i="4"/>
  <c r="H53" i="3"/>
  <c r="H62" i="3"/>
  <c r="H73" i="3"/>
  <c r="G7" i="4"/>
  <c r="E4" i="4"/>
  <c r="E27" i="4" s="1"/>
  <c r="G19" i="4"/>
  <c r="F27" i="4"/>
  <c r="H43" i="3"/>
  <c r="D79" i="3"/>
  <c r="F26" i="2"/>
  <c r="C26" i="2"/>
  <c r="D26" i="2"/>
  <c r="H128" i="1"/>
  <c r="F79" i="1"/>
  <c r="G79" i="1"/>
  <c r="C79" i="1"/>
  <c r="H88" i="1"/>
  <c r="D79" i="1"/>
  <c r="H57" i="1"/>
  <c r="H53" i="1"/>
  <c r="H23" i="1"/>
  <c r="D4" i="1"/>
  <c r="C4" i="1"/>
  <c r="G4" i="1"/>
  <c r="F4" i="1"/>
  <c r="D16" i="4"/>
  <c r="D27" i="4" s="1"/>
  <c r="G16" i="4"/>
  <c r="E5" i="3"/>
  <c r="H6" i="3"/>
  <c r="H5" i="3" s="1"/>
  <c r="G16" i="2"/>
  <c r="G5" i="2"/>
  <c r="E79" i="1"/>
  <c r="H80" i="1"/>
  <c r="E4" i="1"/>
  <c r="H5" i="1"/>
  <c r="H4" i="1" s="1"/>
  <c r="C27" i="4"/>
  <c r="E42" i="3"/>
  <c r="H42" i="3" s="1"/>
  <c r="G11" i="4"/>
  <c r="G4" i="4" s="1"/>
  <c r="H79" i="1" l="1"/>
  <c r="G27" i="4"/>
  <c r="G26" i="2"/>
  <c r="F154" i="1"/>
  <c r="D154" i="1"/>
  <c r="G154" i="1"/>
  <c r="C154" i="1"/>
  <c r="H79" i="3"/>
  <c r="E154" i="1"/>
  <c r="H154" i="1"/>
  <c r="E79" i="3"/>
</calcChain>
</file>

<file path=xl/sharedStrings.xml><?xml version="1.0" encoding="utf-8"?>
<sst xmlns="http://schemas.openxmlformats.org/spreadsheetml/2006/main" count="505" uniqueCount="340">
  <si>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</si>
  <si>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</si>
  <si>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</si>
  <si>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</si>
  <si>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</si>
  <si>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</si>
  <si>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</si>
  <si>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</si>
  <si>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</si>
  <si>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</si>
  <si>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</si>
  <si>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</si>
  <si>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</si>
  <si>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</si>
  <si>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</si>
  <si>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</si>
  <si>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</si>
  <si>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</si>
  <si>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</si>
  <si>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</si>
  <si>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</si>
  <si>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</si>
  <si>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</si>
  <si>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</si>
  <si>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</si>
  <si>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</si>
  <si>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</si>
  <si>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</si>
  <si>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</si>
  <si>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</si>
  <si>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</si>
  <si>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</si>
  <si>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</si>
  <si>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</si>
  <si>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</si>
  <si>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</si>
  <si>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</si>
  <si>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</si>
  <si>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</si>
  <si>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</si>
  <si>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</si>
  <si>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</si>
  <si>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</si>
  <si>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</si>
  <si>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</si>
  <si>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</si>
  <si>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</si>
  <si>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</si>
  <si>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</si>
  <si>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</si>
  <si>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</si>
  <si>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</si>
  <si>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</si>
  <si>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</si>
  <si>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</si>
  <si>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</si>
  <si>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</si>
  <si>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</si>
  <si>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</si>
  <si>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</si>
  <si>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</si>
  <si>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</si>
  <si>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</si>
  <si>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</si>
  <si>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</si>
  <si>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</si>
  <si>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</si>
  <si>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</si>
  <si>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</si>
  <si>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</si>
  <si>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</si>
  <si>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</si>
  <si>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</si>
  <si>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</si>
  <si>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</si>
  <si>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</si>
  <si>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</si>
  <si>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</si>
  <si>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</si>
  <si>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</si>
  <si>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</si>
  <si>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</si>
  <si>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</si>
  <si>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</si>
  <si>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</si>
  <si>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</si>
  <si>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</si>
  <si>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</si>
  <si>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</si>
  <si>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</si>
  <si>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</si>
  <si>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</si>
  <si>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</si>
  <si>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</si>
  <si>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</si>
  <si>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</si>
  <si>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</si>
  <si>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</si>
  <si>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</si>
  <si>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</si>
  <si>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</si>
  <si>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</si>
  <si>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</si>
  <si>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</si>
  <si>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</si>
  <si>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</si>
  <si>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</si>
  <si>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</si>
  <si>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</si>
  <si>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</si>
  <si>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</si>
  <si>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</si>
  <si>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</si>
  <si>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</si>
  <si>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</si>
  <si>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</si>
  <si>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</si>
  <si>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</si>
  <si>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</si>
  <si>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</si>
  <si>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</si>
  <si>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</si>
  <si>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</si>
  <si>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</si>
  <si>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</si>
  <si>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</si>
  <si>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</si>
  <si>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</si>
  <si>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</si>
  <si>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</si>
  <si>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</si>
  <si>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</si>
  <si>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</si>
  <si>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</si>
  <si>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</si>
  <si>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</si>
  <si>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</si>
  <si>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</si>
  <si>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</si>
  <si>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</si>
  <si>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</si>
  <si>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</si>
  <si>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</si>
  <si>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</si>
  <si>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</si>
  <si>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</si>
  <si>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</si>
  <si>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</si>
  <si>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</si>
  <si>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</si>
  <si>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</si>
  <si>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</si>
  <si>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</si>
  <si>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</si>
  <si>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</si>
  <si>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</si>
  <si>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</si>
  <si>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</si>
  <si>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</si>
  <si>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</si>
  <si>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</si>
  <si>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</si>
  <si>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</si>
  <si>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</si>
  <si>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</si>
  <si>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</si>
  <si>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</si>
  <si>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</si>
  <si>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</si>
  <si>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</si>
  <si>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</si>
  <si>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</si>
  <si>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</si>
  <si>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</si>
  <si>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</si>
  <si>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</si>
  <si>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</si>
  <si>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</si>
  <si>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</si>
  <si>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</si>
  <si>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</si>
  <si>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</si>
  <si>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</si>
  <si>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</si>
  <si>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</si>
  <si>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</si>
  <si>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</si>
  <si>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</si>
  <si>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</si>
  <si>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</si>
  <si>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</si>
  <si>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</si>
  <si>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</si>
  <si>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</si>
  <si>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</si>
  <si>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</si>
  <si>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</si>
  <si>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</si>
  <si>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</si>
  <si>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</si>
  <si>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</si>
  <si>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</si>
  <si>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</si>
  <si>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</si>
  <si>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</si>
  <si>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</si>
  <si>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</si>
  <si>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</si>
  <si>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</si>
  <si>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</si>
  <si>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</si>
  <si>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</si>
  <si>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</si>
  <si>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</si>
  <si>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</si>
  <si>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</si>
  <si>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</si>
  <si>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</si>
  <si>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</si>
  <si>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</si>
  <si>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</si>
  <si>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</si>
  <si>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</si>
  <si>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</si>
  <si>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</si>
  <si>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</si>
  <si>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</si>
  <si>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</si>
  <si>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</si>
  <si>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</si>
  <si>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</si>
  <si>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</si>
  <si>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</si>
  <si>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</si>
  <si>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</si>
  <si>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</si>
  <si>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</si>
  <si>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</si>
  <si>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</si>
  <si>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</si>
  <si>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</si>
  <si>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</si>
  <si>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</si>
  <si>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</si>
  <si>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</si>
  <si>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</si>
  <si>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</si>
  <si>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</si>
  <si>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</si>
  <si>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</si>
  <si>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</si>
  <si>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</si>
  <si>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</si>
  <si>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</si>
  <si>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</si>
  <si>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</si>
  <si>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</si>
  <si>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</si>
  <si>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</si>
  <si>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</si>
  <si>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</si>
  <si>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</si>
  <si>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</si>
  <si>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</si>
  <si>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</si>
  <si>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</si>
  <si>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</si>
  <si>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</si>
  <si>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</si>
  <si>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</si>
  <si>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</si>
  <si>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</si>
  <si>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</si>
  <si>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</si>
  <si>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</si>
  <si>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</si>
  <si>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</si>
  <si>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</si>
  <si>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</si>
  <si>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</si>
  <si>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</si>
  <si>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</si>
  <si>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</si>
  <si>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</si>
  <si>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</si>
  <si>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</si>
  <si>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</si>
  <si>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</si>
  <si>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</si>
  <si>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</si>
  <si>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</si>
  <si>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</si>
  <si>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</si>
  <si>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</si>
  <si>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</si>
  <si>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</si>
  <si>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</si>
  <si>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</si>
  <si>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</si>
  <si>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</si>
  <si>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</si>
  <si>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</si>
  <si>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</si>
  <si>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</si>
  <si>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</si>
  <si>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</si>
  <si>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</si>
  <si>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</si>
  <si>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</si>
  <si>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</si>
  <si>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</si>
  <si>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</si>
  <si>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</si>
  <si>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</si>
  <si>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</si>
  <si>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</si>
  <si>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</si>
  <si>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</si>
  <si>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</si>
  <si>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</si>
  <si>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</si>
  <si>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</si>
  <si>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</si>
  <si>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</si>
  <si>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INSTITUTO DE FORMACIÓN EN SEGURIDAD PÚBLICA DEL ESTADO DE GUANAJUATO
Clasificación por Objeto del Gasto (Capítulo y Concepto)
al 30 de Junio de 2020
PESOS</t>
  </si>
  <si>
    <t>0101 DESPACHO DEL DIRECTOR GENERAL</t>
  </si>
  <si>
    <t>0103 COORDINACIÓN ADMINISTRATIVA</t>
  </si>
  <si>
    <t>0106 ÓRGANO INTERNO DE CONTROL DEL INFOSPE</t>
  </si>
  <si>
    <t>0201 DIRECCIÓN DE FORMACIÓN SUPERIOR</t>
  </si>
  <si>
    <t>0202 DIRECCIÓN DE PROFESIONALIZACIÓN EN SEGUR</t>
  </si>
  <si>
    <t>0102 COORDINACIÓN DE VINCULACIÓN</t>
  </si>
  <si>
    <t>INSTITUTO DE FORMACIÓN EN SEGURIDAD PÚBLICA DEL ESTADO DE GUANAJUATO
Estado Analítico del Ejercicio del Presupuesto de Egresos Detallado - LDF
Clasificación Administrativa
al 30 de Junio de 2020
PESOS</t>
  </si>
  <si>
    <t>INSTITUTO DE FORMACIÓN EN SEGURIDAD PÚBLICA DEL ESTADO DE GUANAJUATO
Estado Analítico del Ejercicio del Presupuesto de Egresos Detallado - LDF
Clasificación Funcional (Finalidad y Función)
al 30 de Junio de 2020
PESOS</t>
  </si>
  <si>
    <t>INSTITUTO DE FORMACIÓN EN SEGURIDAD PÚBLICA DEL ESTADO DE GUANAJUATO
Estado Analítico del Ejercicio del Presupuesto de Egresos Detallado - LDF
Clasificación de Servicios Personales por Categoría
al 30 de Junio de 2020
PESOS</t>
  </si>
  <si>
    <t>____________________________</t>
  </si>
  <si>
    <t xml:space="preserve">Lic. Francisco Javier Zaragoza Cervantes </t>
  </si>
  <si>
    <t>Lic. Ma de los Angeles Arroyo Delgado</t>
  </si>
  <si>
    <t xml:space="preserve">Director General </t>
  </si>
  <si>
    <t xml:space="preserve">Coordinadora de Administración y Finanzas </t>
  </si>
  <si>
    <t>INFOSPE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</si>
</sst>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2" fillId="3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5"/>
  <sheetViews>
    <sheetView view="pageBreakPreview" topLeftCell="A40" zoomScale="60" zoomScaleNormal="100" workbookViewId="0">
      <selection activeCell="H165" sqref="A1:H165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6" t="s">
        <v>324</v>
      </c>
      <c r="B1" s="58"/>
      <c r="C1" s="58"/>
      <c r="D1" s="58"/>
      <c r="E1" s="58"/>
      <c r="F1" s="58"/>
      <c r="G1" s="58"/>
      <c r="H1" s="59"/>
    </row>
    <row r="2" spans="1:8">
      <c r="A2" s="56"/>
      <c r="B2" s="57"/>
      <c r="C2" s="55" t="s">
        <v>0</v>
      </c>
      <c r="D2" s="55"/>
      <c r="E2" s="55"/>
      <c r="F2" s="55"/>
      <c r="G2" s="55"/>
      <c r="H2" s="2"/>
    </row>
    <row r="3" spans="1:8" ht="22.5">
      <c r="A3" s="60" t="s">
        <v>1</v>
      </c>
      <c r="B3" s="61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2" t="s">
        <v>8</v>
      </c>
      <c r="B4" s="63"/>
      <c r="C4" s="5">
        <f>C5+C13+C23+C33+C43+C53+C57+C66+C70</f>
        <v>20276009</v>
      </c>
      <c r="D4" s="5">
        <f t="shared" ref="D4:H4" si="0">D5+D13+D23+D33+D43+D53+D57+D66+D70</f>
        <v>83593041.239999995</v>
      </c>
      <c r="E4" s="5">
        <f t="shared" si="0"/>
        <v>103869050.23999999</v>
      </c>
      <c r="F4" s="5">
        <f t="shared" si="0"/>
        <v>27493239.149999999</v>
      </c>
      <c r="G4" s="5">
        <f t="shared" si="0"/>
        <v>23921908.59</v>
      </c>
      <c r="H4" s="5">
        <f t="shared" si="0"/>
        <v>76375811.089999989</v>
      </c>
    </row>
    <row r="5" spans="1:8">
      <c r="A5" s="64" t="s">
        <v>9</v>
      </c>
      <c r="B5" s="65"/>
      <c r="C5" s="6">
        <f>SUM(C6:C12)</f>
        <v>13669597</v>
      </c>
      <c r="D5" s="6">
        <f t="shared" ref="D5:H5" si="1">SUM(D6:D12)</f>
        <v>8543450.8000000007</v>
      </c>
      <c r="E5" s="6">
        <f t="shared" si="1"/>
        <v>22213047.799999997</v>
      </c>
      <c r="F5" s="6">
        <f t="shared" si="1"/>
        <v>7966803.75</v>
      </c>
      <c r="G5" s="6">
        <f t="shared" si="1"/>
        <v>7966803.75</v>
      </c>
      <c r="H5" s="6">
        <f t="shared" si="1"/>
        <v>14246244.049999997</v>
      </c>
    </row>
    <row r="6" spans="1:8">
      <c r="A6" s="35" t="s">
        <v>146</v>
      </c>
      <c r="B6" s="36" t="s">
        <v>10</v>
      </c>
      <c r="C6" s="7">
        <v>3435624</v>
      </c>
      <c r="D6" s="7">
        <v>60844</v>
      </c>
      <c r="E6" s="7">
        <f>C6+D6</f>
        <v>3496468</v>
      </c>
      <c r="F6" s="7">
        <v>1737225.06</v>
      </c>
      <c r="G6" s="7">
        <v>1737225.06</v>
      </c>
      <c r="H6" s="7">
        <f>E6-F6</f>
        <v>1759242.94</v>
      </c>
    </row>
    <row r="7" spans="1:8">
      <c r="A7" s="35" t="s">
        <v>147</v>
      </c>
      <c r="B7" s="36" t="s">
        <v>11</v>
      </c>
      <c r="C7" s="7">
        <v>0</v>
      </c>
      <c r="D7" s="7">
        <v>8021324.8799999999</v>
      </c>
      <c r="E7" s="7">
        <f t="shared" ref="E7:E12" si="2">C7+D7</f>
        <v>8021324.8799999999</v>
      </c>
      <c r="F7" s="7">
        <v>1717169.17</v>
      </c>
      <c r="G7" s="7">
        <v>1717169.17</v>
      </c>
      <c r="H7" s="7">
        <f t="shared" ref="H7:H70" si="3">E7-F7</f>
        <v>6304155.71</v>
      </c>
    </row>
    <row r="8" spans="1:8">
      <c r="A8" s="35" t="s">
        <v>148</v>
      </c>
      <c r="B8" s="36" t="s">
        <v>12</v>
      </c>
      <c r="C8" s="7">
        <v>4858907</v>
      </c>
      <c r="D8" s="7">
        <v>1330.48</v>
      </c>
      <c r="E8" s="7">
        <f t="shared" si="2"/>
        <v>4860237.4800000004</v>
      </c>
      <c r="F8" s="7">
        <v>1600086.86</v>
      </c>
      <c r="G8" s="7">
        <v>1600086.86</v>
      </c>
      <c r="H8" s="7">
        <f t="shared" si="3"/>
        <v>3260150.62</v>
      </c>
    </row>
    <row r="9" spans="1:8">
      <c r="A9" s="35" t="s">
        <v>149</v>
      </c>
      <c r="B9" s="36" t="s">
        <v>13</v>
      </c>
      <c r="C9" s="7">
        <v>1151040</v>
      </c>
      <c r="D9" s="7">
        <v>191721.2</v>
      </c>
      <c r="E9" s="7">
        <f t="shared" si="2"/>
        <v>1342761.2</v>
      </c>
      <c r="F9" s="7">
        <v>607877.16</v>
      </c>
      <c r="G9" s="7">
        <v>607877.16</v>
      </c>
      <c r="H9" s="7">
        <f t="shared" si="3"/>
        <v>734884.03999999992</v>
      </c>
    </row>
    <row r="10" spans="1:8">
      <c r="A10" s="35" t="s">
        <v>150</v>
      </c>
      <c r="B10" s="36" t="s">
        <v>14</v>
      </c>
      <c r="C10" s="7">
        <v>4215828</v>
      </c>
      <c r="D10" s="7">
        <v>268070.24</v>
      </c>
      <c r="E10" s="7">
        <f t="shared" si="2"/>
        <v>4483898.24</v>
      </c>
      <c r="F10" s="7">
        <v>2299687.2000000002</v>
      </c>
      <c r="G10" s="7">
        <v>2299687.2000000002</v>
      </c>
      <c r="H10" s="7">
        <f t="shared" si="3"/>
        <v>2184211.04</v>
      </c>
    </row>
    <row r="11" spans="1:8">
      <c r="A11" s="35" t="s">
        <v>151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152</v>
      </c>
      <c r="B12" s="36" t="s">
        <v>16</v>
      </c>
      <c r="C12" s="7">
        <v>8198</v>
      </c>
      <c r="D12" s="7">
        <v>160</v>
      </c>
      <c r="E12" s="7">
        <f t="shared" si="2"/>
        <v>8358</v>
      </c>
      <c r="F12" s="7">
        <v>4758.3</v>
      </c>
      <c r="G12" s="7">
        <v>4758.3</v>
      </c>
      <c r="H12" s="7">
        <f t="shared" si="3"/>
        <v>3599.7</v>
      </c>
    </row>
    <row r="13" spans="1:8">
      <c r="A13" s="64" t="s">
        <v>17</v>
      </c>
      <c r="B13" s="65"/>
      <c r="C13" s="6">
        <f>SUM(C14:C22)</f>
        <v>1301819</v>
      </c>
      <c r="D13" s="6">
        <f t="shared" ref="D13:G13" si="4">SUM(D14:D22)</f>
        <v>5305314.1099999994</v>
      </c>
      <c r="E13" s="6">
        <f t="shared" si="4"/>
        <v>6607133.1099999994</v>
      </c>
      <c r="F13" s="6">
        <f t="shared" si="4"/>
        <v>282341.96000000002</v>
      </c>
      <c r="G13" s="6">
        <f t="shared" si="4"/>
        <v>203509.93</v>
      </c>
      <c r="H13" s="6">
        <f t="shared" si="3"/>
        <v>6324791.1499999994</v>
      </c>
    </row>
    <row r="14" spans="1:8">
      <c r="A14" s="35" t="s">
        <v>153</v>
      </c>
      <c r="B14" s="36" t="s">
        <v>18</v>
      </c>
      <c r="C14" s="7">
        <v>143119</v>
      </c>
      <c r="D14" s="7">
        <v>-12950</v>
      </c>
      <c r="E14" s="7">
        <f t="shared" ref="E14:E22" si="5">C14+D14</f>
        <v>130169</v>
      </c>
      <c r="F14" s="7">
        <v>23416.77</v>
      </c>
      <c r="G14" s="7">
        <v>5092.3599999999997</v>
      </c>
      <c r="H14" s="7">
        <f t="shared" si="3"/>
        <v>106752.23</v>
      </c>
    </row>
    <row r="15" spans="1:8">
      <c r="A15" s="35" t="s">
        <v>154</v>
      </c>
      <c r="B15" s="36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35" t="s">
        <v>155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156</v>
      </c>
      <c r="B17" s="36" t="s">
        <v>21</v>
      </c>
      <c r="C17" s="7">
        <v>37500</v>
      </c>
      <c r="D17" s="7">
        <v>0</v>
      </c>
      <c r="E17" s="7">
        <f t="shared" si="5"/>
        <v>37500</v>
      </c>
      <c r="F17" s="7">
        <v>6978.83</v>
      </c>
      <c r="G17" s="7">
        <v>0</v>
      </c>
      <c r="H17" s="7">
        <f t="shared" si="3"/>
        <v>30521.17</v>
      </c>
    </row>
    <row r="18" spans="1:8">
      <c r="A18" s="35" t="s">
        <v>157</v>
      </c>
      <c r="B18" s="36" t="s">
        <v>22</v>
      </c>
      <c r="C18" s="7">
        <v>16200</v>
      </c>
      <c r="D18" s="7">
        <v>10950</v>
      </c>
      <c r="E18" s="7">
        <f t="shared" si="5"/>
        <v>27150</v>
      </c>
      <c r="F18" s="7">
        <v>12826.01</v>
      </c>
      <c r="G18" s="7">
        <v>7320</v>
      </c>
      <c r="H18" s="7">
        <f t="shared" si="3"/>
        <v>14323.99</v>
      </c>
    </row>
    <row r="19" spans="1:8">
      <c r="A19" s="35" t="s">
        <v>158</v>
      </c>
      <c r="B19" s="36" t="s">
        <v>23</v>
      </c>
      <c r="C19" s="7">
        <v>1061800</v>
      </c>
      <c r="D19" s="7">
        <v>0</v>
      </c>
      <c r="E19" s="7">
        <f t="shared" si="5"/>
        <v>1061800</v>
      </c>
      <c r="F19" s="7">
        <v>239120.35</v>
      </c>
      <c r="G19" s="7">
        <v>191097.57</v>
      </c>
      <c r="H19" s="7">
        <f t="shared" si="3"/>
        <v>822679.65</v>
      </c>
    </row>
    <row r="20" spans="1:8">
      <c r="A20" s="35" t="s">
        <v>159</v>
      </c>
      <c r="B20" s="36" t="s">
        <v>24</v>
      </c>
      <c r="C20" s="7">
        <v>35000</v>
      </c>
      <c r="D20" s="7">
        <v>3169314.11</v>
      </c>
      <c r="E20" s="7">
        <f t="shared" si="5"/>
        <v>3204314.11</v>
      </c>
      <c r="F20" s="7">
        <v>0</v>
      </c>
      <c r="G20" s="7">
        <v>0</v>
      </c>
      <c r="H20" s="7">
        <f t="shared" si="3"/>
        <v>3204314.11</v>
      </c>
    </row>
    <row r="21" spans="1:8">
      <c r="A21" s="35" t="s">
        <v>160</v>
      </c>
      <c r="B21" s="36" t="s">
        <v>25</v>
      </c>
      <c r="C21" s="7">
        <v>0</v>
      </c>
      <c r="D21" s="7">
        <v>2100000</v>
      </c>
      <c r="E21" s="7">
        <f t="shared" si="5"/>
        <v>2100000</v>
      </c>
      <c r="F21" s="7">
        <v>0</v>
      </c>
      <c r="G21" s="7">
        <v>0</v>
      </c>
      <c r="H21" s="7">
        <f t="shared" si="3"/>
        <v>2100000</v>
      </c>
    </row>
    <row r="22" spans="1:8">
      <c r="A22" s="35" t="s">
        <v>161</v>
      </c>
      <c r="B22" s="36" t="s">
        <v>26</v>
      </c>
      <c r="C22" s="7">
        <v>8200</v>
      </c>
      <c r="D22" s="7">
        <v>38000</v>
      </c>
      <c r="E22" s="7">
        <f t="shared" si="5"/>
        <v>46200</v>
      </c>
      <c r="F22" s="7">
        <v>0</v>
      </c>
      <c r="G22" s="7">
        <v>0</v>
      </c>
      <c r="H22" s="7">
        <f t="shared" si="3"/>
        <v>46200</v>
      </c>
    </row>
    <row r="23" spans="1:8">
      <c r="A23" s="64" t="s">
        <v>27</v>
      </c>
      <c r="B23" s="65"/>
      <c r="C23" s="6">
        <f>SUM(C24:C32)</f>
        <v>1997395</v>
      </c>
      <c r="D23" s="6">
        <f t="shared" ref="D23:G23" si="6">SUM(D24:D32)</f>
        <v>294712.37</v>
      </c>
      <c r="E23" s="6">
        <f t="shared" si="6"/>
        <v>2292107.37</v>
      </c>
      <c r="F23" s="6">
        <f t="shared" si="6"/>
        <v>935950.04</v>
      </c>
      <c r="G23" s="6">
        <f t="shared" si="6"/>
        <v>811346.14999999991</v>
      </c>
      <c r="H23" s="6">
        <f t="shared" si="3"/>
        <v>1356157.33</v>
      </c>
    </row>
    <row r="24" spans="1:8">
      <c r="A24" s="35" t="s">
        <v>162</v>
      </c>
      <c r="B24" s="36" t="s">
        <v>28</v>
      </c>
      <c r="C24" s="7">
        <v>29500</v>
      </c>
      <c r="D24" s="7">
        <v>0</v>
      </c>
      <c r="E24" s="7">
        <f t="shared" ref="E24:E32" si="7">C24+D24</f>
        <v>29500</v>
      </c>
      <c r="F24" s="7">
        <v>10039.27</v>
      </c>
      <c r="G24" s="7">
        <v>7923.62</v>
      </c>
      <c r="H24" s="7">
        <f t="shared" si="3"/>
        <v>19460.73</v>
      </c>
    </row>
    <row r="25" spans="1:8">
      <c r="A25" s="35" t="s">
        <v>163</v>
      </c>
      <c r="B25" s="36" t="s">
        <v>29</v>
      </c>
      <c r="C25" s="7"/>
      <c r="D25" s="7"/>
      <c r="E25" s="7">
        <f t="shared" si="7"/>
        <v>0</v>
      </c>
      <c r="F25" s="7"/>
      <c r="G25" s="7"/>
      <c r="H25" s="7">
        <f t="shared" si="3"/>
        <v>0</v>
      </c>
    </row>
    <row r="26" spans="1:8">
      <c r="A26" s="35" t="s">
        <v>164</v>
      </c>
      <c r="B26" s="36" t="s">
        <v>30</v>
      </c>
      <c r="C26" s="7">
        <v>185500</v>
      </c>
      <c r="D26" s="7">
        <v>0</v>
      </c>
      <c r="E26" s="7">
        <f t="shared" si="7"/>
        <v>185500</v>
      </c>
      <c r="F26" s="7">
        <v>69109.039999999994</v>
      </c>
      <c r="G26" s="7">
        <v>59595.76</v>
      </c>
      <c r="H26" s="7">
        <f t="shared" si="3"/>
        <v>116390.96</v>
      </c>
    </row>
    <row r="27" spans="1:8">
      <c r="A27" s="35" t="s">
        <v>165</v>
      </c>
      <c r="B27" s="36" t="s">
        <v>31</v>
      </c>
      <c r="C27" s="7">
        <v>138427</v>
      </c>
      <c r="D27" s="7">
        <v>98837.24</v>
      </c>
      <c r="E27" s="7">
        <f t="shared" si="7"/>
        <v>237264.24</v>
      </c>
      <c r="F27" s="7">
        <v>237264.24</v>
      </c>
      <c r="G27" s="7">
        <v>237264.24</v>
      </c>
      <c r="H27" s="7">
        <f t="shared" si="3"/>
        <v>0</v>
      </c>
    </row>
    <row r="28" spans="1:8">
      <c r="A28" s="35" t="s">
        <v>166</v>
      </c>
      <c r="B28" s="36" t="s">
        <v>32</v>
      </c>
      <c r="C28" s="7">
        <v>1045658</v>
      </c>
      <c r="D28" s="7">
        <v>106720</v>
      </c>
      <c r="E28" s="7">
        <f t="shared" si="7"/>
        <v>1152378</v>
      </c>
      <c r="F28" s="7">
        <v>355506.41</v>
      </c>
      <c r="G28" s="7">
        <v>261234.34</v>
      </c>
      <c r="H28" s="7">
        <f t="shared" si="3"/>
        <v>796871.59000000008</v>
      </c>
    </row>
    <row r="29" spans="1:8">
      <c r="A29" s="35" t="s">
        <v>167</v>
      </c>
      <c r="B29" s="36" t="s">
        <v>33</v>
      </c>
      <c r="C29" s="7"/>
      <c r="D29" s="7"/>
      <c r="E29" s="7">
        <f t="shared" si="7"/>
        <v>0</v>
      </c>
      <c r="F29" s="7"/>
      <c r="G29" s="7"/>
      <c r="H29" s="7">
        <f t="shared" si="3"/>
        <v>0</v>
      </c>
    </row>
    <row r="30" spans="1:8">
      <c r="A30" s="35" t="s">
        <v>168</v>
      </c>
      <c r="B30" s="36" t="s">
        <v>34</v>
      </c>
      <c r="C30" s="7">
        <v>30600</v>
      </c>
      <c r="D30" s="7">
        <v>0</v>
      </c>
      <c r="E30" s="7">
        <f t="shared" si="7"/>
        <v>30600</v>
      </c>
      <c r="F30" s="7">
        <v>6856</v>
      </c>
      <c r="G30" s="7">
        <v>6856</v>
      </c>
      <c r="H30" s="7">
        <f t="shared" si="3"/>
        <v>23744</v>
      </c>
    </row>
    <row r="31" spans="1:8">
      <c r="A31" s="35" t="s">
        <v>169</v>
      </c>
      <c r="B31" s="36" t="s">
        <v>35</v>
      </c>
      <c r="C31" s="7">
        <v>210000</v>
      </c>
      <c r="D31" s="7">
        <v>-78837.240000000005</v>
      </c>
      <c r="E31" s="7">
        <f t="shared" si="7"/>
        <v>131162.76</v>
      </c>
      <c r="F31" s="7">
        <v>40749.550000000003</v>
      </c>
      <c r="G31" s="7">
        <v>23463.1</v>
      </c>
      <c r="H31" s="7">
        <f t="shared" si="3"/>
        <v>90413.21</v>
      </c>
    </row>
    <row r="32" spans="1:8">
      <c r="A32" s="35" t="s">
        <v>170</v>
      </c>
      <c r="B32" s="36" t="s">
        <v>36</v>
      </c>
      <c r="C32" s="7">
        <v>357710</v>
      </c>
      <c r="D32" s="7">
        <v>167992.37</v>
      </c>
      <c r="E32" s="7">
        <f t="shared" si="7"/>
        <v>525702.37</v>
      </c>
      <c r="F32" s="7">
        <v>216425.53</v>
      </c>
      <c r="G32" s="7">
        <v>215009.09</v>
      </c>
      <c r="H32" s="7">
        <f t="shared" si="3"/>
        <v>309276.83999999997</v>
      </c>
    </row>
    <row r="33" spans="1:8">
      <c r="A33" s="64" t="s">
        <v>37</v>
      </c>
      <c r="B33" s="65"/>
      <c r="C33" s="6">
        <f>SUM(C34:C42)</f>
        <v>0</v>
      </c>
      <c r="D33" s="6">
        <f t="shared" ref="D33:G33" si="8">SUM(D34:D42)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35" t="s">
        <v>171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172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173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174</v>
      </c>
      <c r="B37" s="3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35" t="s">
        <v>175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176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177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4" t="s">
        <v>47</v>
      </c>
      <c r="B43" s="65"/>
      <c r="C43" s="6">
        <f>SUM(C44:C52)</f>
        <v>0</v>
      </c>
      <c r="D43" s="6">
        <f t="shared" ref="D43:G43" si="10">SUM(D44:D52)</f>
        <v>462733</v>
      </c>
      <c r="E43" s="6">
        <f t="shared" si="10"/>
        <v>462733</v>
      </c>
      <c r="F43" s="6">
        <f t="shared" si="10"/>
        <v>0</v>
      </c>
      <c r="G43" s="6">
        <f t="shared" si="10"/>
        <v>0</v>
      </c>
      <c r="H43" s="6">
        <f t="shared" si="3"/>
        <v>462733</v>
      </c>
    </row>
    <row r="44" spans="1:8">
      <c r="A44" s="35" t="s">
        <v>178</v>
      </c>
      <c r="B44" s="36" t="s">
        <v>48</v>
      </c>
      <c r="C44" s="7">
        <v>0</v>
      </c>
      <c r="D44" s="7">
        <v>447733</v>
      </c>
      <c r="E44" s="7">
        <f t="shared" ref="E44:E52" si="11">C44+D44</f>
        <v>447733</v>
      </c>
      <c r="F44" s="7">
        <v>0</v>
      </c>
      <c r="G44" s="7">
        <v>0</v>
      </c>
      <c r="H44" s="7">
        <f t="shared" si="3"/>
        <v>447733</v>
      </c>
    </row>
    <row r="45" spans="1:8">
      <c r="A45" s="35" t="s">
        <v>179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180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181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182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183</v>
      </c>
      <c r="B49" s="36" t="s">
        <v>53</v>
      </c>
      <c r="C49" s="7">
        <v>0</v>
      </c>
      <c r="D49" s="7">
        <v>15000</v>
      </c>
      <c r="E49" s="7">
        <f t="shared" si="11"/>
        <v>15000</v>
      </c>
      <c r="F49" s="7">
        <v>0</v>
      </c>
      <c r="G49" s="7">
        <v>0</v>
      </c>
      <c r="H49" s="7">
        <f t="shared" si="3"/>
        <v>15000</v>
      </c>
    </row>
    <row r="50" spans="1:8">
      <c r="A50" s="35" t="s">
        <v>184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185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186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4" t="s">
        <v>57</v>
      </c>
      <c r="B53" s="65"/>
      <c r="C53" s="6">
        <f>SUM(C54:C56)</f>
        <v>0</v>
      </c>
      <c r="D53" s="6">
        <f t="shared" ref="D53:G53" si="12">SUM(D54:D56)</f>
        <v>68986830.959999993</v>
      </c>
      <c r="E53" s="6">
        <f t="shared" si="12"/>
        <v>68986830.959999993</v>
      </c>
      <c r="F53" s="6">
        <f t="shared" si="12"/>
        <v>18308143.399999999</v>
      </c>
      <c r="G53" s="6">
        <f t="shared" si="12"/>
        <v>14940248.76</v>
      </c>
      <c r="H53" s="6">
        <f t="shared" si="3"/>
        <v>50678687.559999995</v>
      </c>
    </row>
    <row r="54" spans="1:8">
      <c r="A54" s="35" t="s">
        <v>187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188</v>
      </c>
      <c r="B55" s="36" t="s">
        <v>59</v>
      </c>
      <c r="C55" s="7">
        <v>0</v>
      </c>
      <c r="D55" s="7">
        <v>68986830.959999993</v>
      </c>
      <c r="E55" s="7">
        <f t="shared" si="13"/>
        <v>68986830.959999993</v>
      </c>
      <c r="F55" s="7">
        <v>18308143.399999999</v>
      </c>
      <c r="G55" s="7">
        <v>14940248.76</v>
      </c>
      <c r="H55" s="7">
        <f t="shared" si="3"/>
        <v>50678687.559999995</v>
      </c>
    </row>
    <row r="56" spans="1:8">
      <c r="A56" s="35" t="s">
        <v>189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4" t="s">
        <v>61</v>
      </c>
      <c r="B57" s="65"/>
      <c r="C57" s="6">
        <f>SUM(C58:C65)</f>
        <v>3307198</v>
      </c>
      <c r="D57" s="6">
        <f t="shared" ref="D57:G57" si="14">SUM(D58:D65)</f>
        <v>0</v>
      </c>
      <c r="E57" s="6">
        <f t="shared" si="14"/>
        <v>3307198</v>
      </c>
      <c r="F57" s="6">
        <f t="shared" si="14"/>
        <v>0</v>
      </c>
      <c r="G57" s="6">
        <f t="shared" si="14"/>
        <v>0</v>
      </c>
      <c r="H57" s="6">
        <f t="shared" si="3"/>
        <v>3307198</v>
      </c>
    </row>
    <row r="58" spans="1:8">
      <c r="A58" s="35" t="s">
        <v>190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191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192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193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194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195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196</v>
      </c>
      <c r="B65" s="36" t="s">
        <v>69</v>
      </c>
      <c r="C65" s="7">
        <v>3307198</v>
      </c>
      <c r="D65" s="7">
        <v>0</v>
      </c>
      <c r="E65" s="7">
        <f t="shared" si="15"/>
        <v>3307198</v>
      </c>
      <c r="F65" s="7">
        <v>0</v>
      </c>
      <c r="G65" s="7">
        <v>0</v>
      </c>
      <c r="H65" s="7">
        <f t="shared" si="3"/>
        <v>3307198</v>
      </c>
    </row>
    <row r="66" spans="1:8">
      <c r="A66" s="64" t="s">
        <v>70</v>
      </c>
      <c r="B66" s="65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197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198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322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4" t="s">
        <v>74</v>
      </c>
      <c r="B70" s="65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199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200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201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202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203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204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205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6" t="s">
        <v>82</v>
      </c>
      <c r="B79" s="67"/>
      <c r="C79" s="8">
        <f>C80+C88+C98+C108+C118+C128+C132+C141+C145</f>
        <v>0</v>
      </c>
      <c r="D79" s="8">
        <f t="shared" ref="D79:H79" si="21">D80+D88+D98+D108+D118+D128+D132+D141+D145</f>
        <v>18649374.75</v>
      </c>
      <c r="E79" s="8">
        <f t="shared" si="21"/>
        <v>18649374.75</v>
      </c>
      <c r="F79" s="8">
        <f t="shared" si="21"/>
        <v>1574141.8499999999</v>
      </c>
      <c r="G79" s="8">
        <f t="shared" si="21"/>
        <v>1574141.8499999999</v>
      </c>
      <c r="H79" s="8">
        <f t="shared" si="21"/>
        <v>17075232.900000002</v>
      </c>
    </row>
    <row r="80" spans="1:8">
      <c r="A80" s="68" t="s">
        <v>9</v>
      </c>
      <c r="B80" s="69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206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207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208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209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210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211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212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8" t="s">
        <v>17</v>
      </c>
      <c r="B88" s="69"/>
      <c r="C88" s="8">
        <f>SUM(C89:C97)</f>
        <v>0</v>
      </c>
      <c r="D88" s="8">
        <f t="shared" ref="D88:G88" si="25">SUM(D89:D97)</f>
        <v>11696832.890000001</v>
      </c>
      <c r="E88" s="8">
        <f t="shared" si="25"/>
        <v>11696832.890000001</v>
      </c>
      <c r="F88" s="8">
        <f t="shared" si="25"/>
        <v>0</v>
      </c>
      <c r="G88" s="8">
        <f t="shared" si="25"/>
        <v>0</v>
      </c>
      <c r="H88" s="8">
        <f t="shared" si="24"/>
        <v>11696832.890000001</v>
      </c>
    </row>
    <row r="89" spans="1:8">
      <c r="A89" s="35" t="s">
        <v>213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214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215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216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217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218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219</v>
      </c>
      <c r="B95" s="40" t="s">
        <v>24</v>
      </c>
      <c r="C95" s="9">
        <v>0</v>
      </c>
      <c r="D95" s="9">
        <v>8935632.8900000006</v>
      </c>
      <c r="E95" s="7">
        <f t="shared" si="26"/>
        <v>8935632.8900000006</v>
      </c>
      <c r="F95" s="9">
        <v>0</v>
      </c>
      <c r="G95" s="9">
        <v>0</v>
      </c>
      <c r="H95" s="9">
        <f t="shared" si="24"/>
        <v>8935632.8900000006</v>
      </c>
    </row>
    <row r="96" spans="1:8">
      <c r="A96" s="35" t="s">
        <v>220</v>
      </c>
      <c r="B96" s="40" t="s">
        <v>25</v>
      </c>
      <c r="C96" s="9">
        <v>0</v>
      </c>
      <c r="D96" s="9">
        <v>2761200</v>
      </c>
      <c r="E96" s="7">
        <f t="shared" si="26"/>
        <v>2761200</v>
      </c>
      <c r="F96" s="9">
        <v>0</v>
      </c>
      <c r="G96" s="9">
        <v>0</v>
      </c>
      <c r="H96" s="9">
        <f t="shared" si="24"/>
        <v>2761200</v>
      </c>
    </row>
    <row r="97" spans="1:8">
      <c r="A97" s="35" t="s">
        <v>221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68" t="s">
        <v>27</v>
      </c>
      <c r="B98" s="69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222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223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224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225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226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227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228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229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230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68" t="s">
        <v>37</v>
      </c>
      <c r="B108" s="69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231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232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233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234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235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236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237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8" t="s">
        <v>47</v>
      </c>
      <c r="B118" s="69"/>
      <c r="C118" s="8">
        <f>SUM(C119:C127)</f>
        <v>0</v>
      </c>
      <c r="D118" s="8">
        <f t="shared" ref="D118:G118" si="31">SUM(D119:D127)</f>
        <v>4378400</v>
      </c>
      <c r="E118" s="8">
        <f t="shared" si="31"/>
        <v>4378400</v>
      </c>
      <c r="F118" s="8">
        <f t="shared" si="31"/>
        <v>0</v>
      </c>
      <c r="G118" s="8">
        <f t="shared" si="31"/>
        <v>0</v>
      </c>
      <c r="H118" s="8">
        <f t="shared" si="24"/>
        <v>4378400</v>
      </c>
    </row>
    <row r="119" spans="1:8">
      <c r="A119" s="35" t="s">
        <v>238</v>
      </c>
      <c r="B119" s="40" t="s">
        <v>48</v>
      </c>
      <c r="C119" s="9">
        <v>0</v>
      </c>
      <c r="D119" s="9">
        <v>983400</v>
      </c>
      <c r="E119" s="7">
        <f t="shared" ref="E119:E127" si="32">C119+D119</f>
        <v>983400</v>
      </c>
      <c r="F119" s="9">
        <v>0</v>
      </c>
      <c r="G119" s="9">
        <v>0</v>
      </c>
      <c r="H119" s="9">
        <f t="shared" si="24"/>
        <v>983400</v>
      </c>
    </row>
    <row r="120" spans="1:8">
      <c r="A120" s="35" t="s">
        <v>239</v>
      </c>
      <c r="B120" s="40" t="s">
        <v>49</v>
      </c>
      <c r="C120" s="9">
        <v>0</v>
      </c>
      <c r="D120" s="9">
        <v>185000</v>
      </c>
      <c r="E120" s="7">
        <f t="shared" si="32"/>
        <v>185000</v>
      </c>
      <c r="F120" s="9">
        <v>0</v>
      </c>
      <c r="G120" s="9">
        <v>0</v>
      </c>
      <c r="H120" s="9">
        <f t="shared" si="24"/>
        <v>185000</v>
      </c>
    </row>
    <row r="121" spans="1:8">
      <c r="A121" s="35" t="s">
        <v>240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241</v>
      </c>
      <c r="B122" s="40" t="s">
        <v>51</v>
      </c>
      <c r="C122" s="9">
        <v>0</v>
      </c>
      <c r="D122" s="9">
        <v>3210000</v>
      </c>
      <c r="E122" s="7">
        <f t="shared" si="32"/>
        <v>3210000</v>
      </c>
      <c r="F122" s="9">
        <v>0</v>
      </c>
      <c r="G122" s="9">
        <v>0</v>
      </c>
      <c r="H122" s="9">
        <f t="shared" si="24"/>
        <v>3210000</v>
      </c>
    </row>
    <row r="123" spans="1:8">
      <c r="A123" s="35" t="s">
        <v>242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243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244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245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246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8" t="s">
        <v>57</v>
      </c>
      <c r="B128" s="69"/>
      <c r="C128" s="8">
        <f>SUM(C129:C131)</f>
        <v>0</v>
      </c>
      <c r="D128" s="8">
        <f t="shared" ref="D128:G128" si="33">SUM(D129:D131)</f>
        <v>2574141.86</v>
      </c>
      <c r="E128" s="8">
        <f t="shared" si="33"/>
        <v>2574141.86</v>
      </c>
      <c r="F128" s="8">
        <f t="shared" si="33"/>
        <v>1574141.8499999999</v>
      </c>
      <c r="G128" s="8">
        <f t="shared" si="33"/>
        <v>1574141.8499999999</v>
      </c>
      <c r="H128" s="8">
        <f t="shared" si="24"/>
        <v>1000000.01</v>
      </c>
    </row>
    <row r="129" spans="1:8">
      <c r="A129" s="35" t="s">
        <v>247</v>
      </c>
      <c r="B129" s="40" t="s">
        <v>58</v>
      </c>
      <c r="C129" s="9">
        <v>0</v>
      </c>
      <c r="D129" s="9">
        <v>120617.73</v>
      </c>
      <c r="E129" s="7">
        <f t="shared" ref="E129:E131" si="34">C129+D129</f>
        <v>120617.73</v>
      </c>
      <c r="F129" s="9">
        <v>120617.72</v>
      </c>
      <c r="G129" s="9">
        <v>120617.72</v>
      </c>
      <c r="H129" s="9">
        <f t="shared" si="24"/>
        <v>9.9999999947613105E-3</v>
      </c>
    </row>
    <row r="130" spans="1:8">
      <c r="A130" s="35" t="s">
        <v>248</v>
      </c>
      <c r="B130" s="40" t="s">
        <v>59</v>
      </c>
      <c r="C130" s="9">
        <v>0</v>
      </c>
      <c r="D130" s="9">
        <v>2453524.13</v>
      </c>
      <c r="E130" s="7">
        <f t="shared" si="34"/>
        <v>2453524.13</v>
      </c>
      <c r="F130" s="9">
        <v>1453524.13</v>
      </c>
      <c r="G130" s="9">
        <v>1453524.13</v>
      </c>
      <c r="H130" s="9">
        <f t="shared" si="24"/>
        <v>1000000</v>
      </c>
    </row>
    <row r="131" spans="1:8">
      <c r="A131" s="35" t="s">
        <v>249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8" t="s">
        <v>61</v>
      </c>
      <c r="B132" s="69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250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251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252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253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254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255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256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8" t="s">
        <v>70</v>
      </c>
      <c r="B141" s="69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257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258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323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8" t="s">
        <v>74</v>
      </c>
      <c r="B145" s="69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259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260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261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262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263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264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265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70" t="s">
        <v>83</v>
      </c>
      <c r="B154" s="71"/>
      <c r="C154" s="8">
        <f>C4+C79</f>
        <v>20276009</v>
      </c>
      <c r="D154" s="8">
        <f t="shared" ref="D154:H154" si="42">D4+D79</f>
        <v>102242415.98999999</v>
      </c>
      <c r="E154" s="8">
        <f t="shared" si="42"/>
        <v>122518424.98999999</v>
      </c>
      <c r="F154" s="8">
        <f t="shared" si="42"/>
        <v>29067381</v>
      </c>
      <c r="G154" s="8">
        <f t="shared" si="42"/>
        <v>25496050.440000001</v>
      </c>
      <c r="H154" s="8">
        <f t="shared" si="42"/>
        <v>93451043.989999995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>
      <c r="A156" s="54"/>
      <c r="B156" s="54"/>
      <c r="C156" s="54"/>
      <c r="D156" s="54"/>
      <c r="E156" s="54"/>
      <c r="F156" s="54"/>
      <c r="G156" s="54"/>
      <c r="H156" s="54"/>
    </row>
    <row r="157" spans="1:8">
      <c r="A157" s="54"/>
      <c r="B157" s="54"/>
      <c r="C157" s="54"/>
      <c r="D157" s="54"/>
      <c r="E157" s="54"/>
      <c r="F157" s="54"/>
      <c r="G157" s="54"/>
      <c r="H157" s="54"/>
    </row>
    <row r="158" spans="1:8">
      <c r="A158" s="54"/>
      <c r="B158" s="54"/>
      <c r="C158" s="54"/>
      <c r="D158" s="54"/>
      <c r="E158" s="54"/>
      <c r="F158" s="54"/>
      <c r="G158" s="54"/>
      <c r="H158" s="54"/>
    </row>
    <row r="159" spans="1:8">
      <c r="A159" s="54"/>
      <c r="B159" s="54"/>
      <c r="C159" s="54"/>
      <c r="D159" s="54"/>
      <c r="E159" s="54"/>
      <c r="F159" s="54"/>
      <c r="G159" s="54"/>
      <c r="H159" s="54"/>
    </row>
    <row r="160" spans="1:8">
      <c r="A160" s="54"/>
      <c r="B160" s="54"/>
      <c r="C160" s="54"/>
      <c r="D160" s="54"/>
      <c r="E160" s="54"/>
      <c r="F160" s="54"/>
      <c r="G160" s="54"/>
      <c r="H160" s="54"/>
    </row>
    <row r="161" spans="1:8">
      <c r="A161" s="54"/>
      <c r="B161" s="54"/>
      <c r="C161" s="54"/>
      <c r="D161" s="54"/>
      <c r="E161" s="54"/>
      <c r="F161" s="54"/>
      <c r="G161" s="54"/>
      <c r="H161" s="54"/>
    </row>
    <row r="162" spans="1:8">
      <c r="A162" s="54"/>
      <c r="B162" s="54"/>
      <c r="C162" s="53" t="s">
        <v>334</v>
      </c>
      <c r="D162" s="53"/>
      <c r="E162" s="52"/>
      <c r="F162" s="52"/>
      <c r="G162" s="53" t="s">
        <v>334</v>
      </c>
      <c r="H162" s="54"/>
    </row>
    <row r="163" spans="1:8">
      <c r="A163" s="54"/>
      <c r="B163" s="54"/>
      <c r="C163" s="53" t="s">
        <v>335</v>
      </c>
      <c r="D163" s="52"/>
      <c r="E163" s="52"/>
      <c r="F163" s="52"/>
      <c r="G163" s="53" t="s">
        <v>336</v>
      </c>
      <c r="H163" s="54"/>
    </row>
    <row r="164" spans="1:8">
      <c r="A164" s="54"/>
      <c r="B164" s="54"/>
      <c r="C164" s="53" t="s">
        <v>337</v>
      </c>
      <c r="D164" s="52"/>
      <c r="E164" s="52"/>
      <c r="F164" s="52"/>
      <c r="G164" s="53" t="s">
        <v>338</v>
      </c>
      <c r="H164" s="54"/>
    </row>
    <row r="165" spans="1:8">
      <c r="A165" s="54"/>
      <c r="B165" s="54"/>
      <c r="C165" s="53" t="s">
        <v>339</v>
      </c>
      <c r="D165" s="52"/>
      <c r="E165" s="52"/>
      <c r="F165" s="52"/>
      <c r="G165" s="53" t="s">
        <v>339</v>
      </c>
      <c r="H165" s="54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scale="5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15" zoomScaleNormal="100" workbookViewId="0">
      <selection activeCell="B34" sqref="B34:F37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2" t="s">
        <v>331</v>
      </c>
      <c r="B1" s="73"/>
      <c r="C1" s="73"/>
      <c r="D1" s="73"/>
      <c r="E1" s="73"/>
      <c r="F1" s="73"/>
      <c r="G1" s="74"/>
    </row>
    <row r="2" spans="1:7">
      <c r="A2" s="12"/>
      <c r="B2" s="75" t="s">
        <v>0</v>
      </c>
      <c r="C2" s="75"/>
      <c r="D2" s="75"/>
      <c r="E2" s="75"/>
      <c r="F2" s="75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20276009</v>
      </c>
      <c r="C5" s="8">
        <f t="shared" ref="C5:G5" si="0">SUM(C6:C13)</f>
        <v>83593041.23999998</v>
      </c>
      <c r="D5" s="8">
        <f t="shared" si="0"/>
        <v>103869050.23999999</v>
      </c>
      <c r="E5" s="8">
        <f t="shared" si="0"/>
        <v>27493239.150000002</v>
      </c>
      <c r="F5" s="8">
        <f t="shared" si="0"/>
        <v>23921908.59</v>
      </c>
      <c r="G5" s="8">
        <f t="shared" si="0"/>
        <v>76375811.090000004</v>
      </c>
    </row>
    <row r="6" spans="1:7">
      <c r="A6" s="18" t="s">
        <v>325</v>
      </c>
      <c r="B6" s="9">
        <v>7120923</v>
      </c>
      <c r="C6" s="9">
        <v>69449801.519999996</v>
      </c>
      <c r="D6" s="9">
        <f>B6+C6</f>
        <v>76570724.519999996</v>
      </c>
      <c r="E6" s="9">
        <v>21453445.949999999</v>
      </c>
      <c r="F6" s="9">
        <v>18063852.530000001</v>
      </c>
      <c r="G6" s="9">
        <f>D6-E6</f>
        <v>55117278.569999993</v>
      </c>
    </row>
    <row r="7" spans="1:7">
      <c r="A7" s="18" t="s">
        <v>326</v>
      </c>
      <c r="B7" s="9">
        <v>4970159</v>
      </c>
      <c r="C7" s="9">
        <v>190196.07</v>
      </c>
      <c r="D7" s="9">
        <f t="shared" ref="D7:D13" si="1">B7+C7</f>
        <v>5160355.07</v>
      </c>
      <c r="E7" s="9">
        <v>1600513.94</v>
      </c>
      <c r="F7" s="9">
        <v>1515864.22</v>
      </c>
      <c r="G7" s="9">
        <f t="shared" ref="G7:G13" si="2">D7-E7</f>
        <v>3559841.1300000004</v>
      </c>
    </row>
    <row r="8" spans="1:7">
      <c r="A8" s="18" t="s">
        <v>327</v>
      </c>
      <c r="B8" s="9">
        <v>4000</v>
      </c>
      <c r="C8" s="9">
        <v>0</v>
      </c>
      <c r="D8" s="9">
        <f t="shared" si="1"/>
        <v>4000</v>
      </c>
      <c r="E8" s="9">
        <v>0</v>
      </c>
      <c r="F8" s="9">
        <v>0</v>
      </c>
      <c r="G8" s="9">
        <f t="shared" si="2"/>
        <v>4000</v>
      </c>
    </row>
    <row r="9" spans="1:7">
      <c r="A9" s="18" t="s">
        <v>328</v>
      </c>
      <c r="B9" s="9">
        <v>4694701</v>
      </c>
      <c r="C9" s="9">
        <v>3019229.49</v>
      </c>
      <c r="D9" s="9">
        <f t="shared" si="1"/>
        <v>7713930.4900000002</v>
      </c>
      <c r="E9" s="9">
        <v>2332961.8199999998</v>
      </c>
      <c r="F9" s="9">
        <v>2298964.59</v>
      </c>
      <c r="G9" s="9">
        <f t="shared" si="2"/>
        <v>5380968.6699999999</v>
      </c>
    </row>
    <row r="10" spans="1:7" ht="22.5">
      <c r="A10" s="18" t="s">
        <v>329</v>
      </c>
      <c r="B10" s="9">
        <v>3486226</v>
      </c>
      <c r="C10" s="9">
        <v>10933814.16</v>
      </c>
      <c r="D10" s="9">
        <f t="shared" si="1"/>
        <v>14420040.16</v>
      </c>
      <c r="E10" s="9">
        <v>2106317.44</v>
      </c>
      <c r="F10" s="9">
        <v>2043227.25</v>
      </c>
      <c r="G10" s="9">
        <f t="shared" si="2"/>
        <v>12313722.720000001</v>
      </c>
    </row>
    <row r="11" spans="1:7">
      <c r="A11" s="18" t="s">
        <v>330</v>
      </c>
      <c r="B11" s="9">
        <v>0</v>
      </c>
      <c r="C11" s="9">
        <v>0</v>
      </c>
      <c r="D11" s="9">
        <f t="shared" si="1"/>
        <v>0</v>
      </c>
      <c r="E11" s="9">
        <v>0</v>
      </c>
      <c r="F11" s="9">
        <v>0</v>
      </c>
      <c r="G11" s="9">
        <f t="shared" si="2"/>
        <v>0</v>
      </c>
    </row>
    <row r="12" spans="1:7">
      <c r="A12" s="18" t="s">
        <v>94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95</v>
      </c>
      <c r="B15" s="9"/>
      <c r="C15" s="9"/>
      <c r="D15" s="9"/>
      <c r="E15" s="9"/>
      <c r="F15" s="9"/>
      <c r="G15" s="9"/>
    </row>
    <row r="16" spans="1:7">
      <c r="A16" s="19" t="s">
        <v>96</v>
      </c>
      <c r="B16" s="8">
        <f>SUM(B17:B24)</f>
        <v>0</v>
      </c>
      <c r="C16" s="8">
        <f t="shared" ref="C16:G16" si="3">SUM(C17:C24)</f>
        <v>18649374.75</v>
      </c>
      <c r="D16" s="8">
        <f t="shared" si="3"/>
        <v>18649374.75</v>
      </c>
      <c r="E16" s="8">
        <f t="shared" si="3"/>
        <v>1574141.85</v>
      </c>
      <c r="F16" s="8">
        <f t="shared" si="3"/>
        <v>1574141.85</v>
      </c>
      <c r="G16" s="8">
        <f t="shared" si="3"/>
        <v>17075232.899999999</v>
      </c>
    </row>
    <row r="17" spans="1:7">
      <c r="A17" s="18" t="s">
        <v>325</v>
      </c>
      <c r="B17" s="9">
        <v>0</v>
      </c>
      <c r="C17" s="9">
        <v>2574141.86</v>
      </c>
      <c r="D17" s="9">
        <f>B17+C17</f>
        <v>2574141.86</v>
      </c>
      <c r="E17" s="9">
        <v>1574141.85</v>
      </c>
      <c r="F17" s="9">
        <v>1574141.85</v>
      </c>
      <c r="G17" s="9">
        <f t="shared" ref="G17:G24" si="4">D17-E17</f>
        <v>1000000.0099999998</v>
      </c>
    </row>
    <row r="18" spans="1:7" ht="22.5">
      <c r="A18" s="18" t="s">
        <v>329</v>
      </c>
      <c r="B18" s="9">
        <v>0</v>
      </c>
      <c r="C18" s="9">
        <v>16075232.890000001</v>
      </c>
      <c r="D18" s="9">
        <f t="shared" ref="D18:D24" si="5">B18+C18</f>
        <v>16075232.890000001</v>
      </c>
      <c r="E18" s="9">
        <v>0</v>
      </c>
      <c r="F18" s="9">
        <v>0</v>
      </c>
      <c r="G18" s="9">
        <f t="shared" si="4"/>
        <v>16075232.890000001</v>
      </c>
    </row>
    <row r="19" spans="1:7">
      <c r="A19" s="18" t="s">
        <v>90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91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92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93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94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20276009</v>
      </c>
      <c r="C26" s="8">
        <f t="shared" ref="C26:G26" si="6">C5+C16</f>
        <v>102242415.98999998</v>
      </c>
      <c r="D26" s="8">
        <f t="shared" si="6"/>
        <v>122518424.98999999</v>
      </c>
      <c r="E26" s="8">
        <f t="shared" si="6"/>
        <v>29067381.000000004</v>
      </c>
      <c r="F26" s="8">
        <f t="shared" si="6"/>
        <v>25496050.440000001</v>
      </c>
      <c r="G26" s="8">
        <f t="shared" si="6"/>
        <v>93451043.99000001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2"/>
      <c r="B29" s="52"/>
      <c r="C29" s="52"/>
      <c r="D29" s="52"/>
      <c r="E29" s="52"/>
      <c r="F29" s="52"/>
      <c r="G29" s="52"/>
    </row>
    <row r="30" spans="1:7">
      <c r="A30" s="52"/>
      <c r="B30" s="52"/>
      <c r="C30" s="52"/>
      <c r="D30" s="52"/>
      <c r="E30" s="52"/>
      <c r="F30" s="52"/>
      <c r="G30" s="52"/>
    </row>
    <row r="31" spans="1:7">
      <c r="A31" s="52"/>
      <c r="B31" s="52"/>
      <c r="C31" s="52"/>
      <c r="D31" s="52"/>
      <c r="E31" s="52"/>
      <c r="F31" s="52"/>
      <c r="G31" s="52"/>
    </row>
    <row r="32" spans="1:7">
      <c r="A32" s="52"/>
      <c r="B32" s="52"/>
      <c r="C32" s="52"/>
      <c r="D32" s="52"/>
      <c r="E32" s="52"/>
      <c r="F32" s="52"/>
      <c r="G32" s="52"/>
    </row>
    <row r="33" spans="1:7">
      <c r="A33" s="52"/>
      <c r="B33" s="52"/>
      <c r="C33" s="52"/>
      <c r="D33" s="52"/>
      <c r="E33" s="52"/>
      <c r="F33" s="52"/>
      <c r="G33" s="52"/>
    </row>
    <row r="34" spans="1:7">
      <c r="A34" s="52"/>
      <c r="B34" s="53" t="s">
        <v>334</v>
      </c>
      <c r="C34" s="53"/>
      <c r="D34" s="52"/>
      <c r="E34" s="52"/>
      <c r="F34" s="53" t="s">
        <v>334</v>
      </c>
      <c r="G34" s="52"/>
    </row>
    <row r="35" spans="1:7">
      <c r="A35" s="52"/>
      <c r="B35" s="53" t="s">
        <v>335</v>
      </c>
      <c r="C35" s="52"/>
      <c r="D35" s="52"/>
      <c r="E35" s="52"/>
      <c r="F35" s="53" t="s">
        <v>336</v>
      </c>
      <c r="G35" s="52"/>
    </row>
    <row r="36" spans="1:7">
      <c r="A36" s="52"/>
      <c r="B36" s="53" t="s">
        <v>337</v>
      </c>
      <c r="C36" s="52"/>
      <c r="D36" s="52"/>
      <c r="E36" s="52"/>
      <c r="F36" s="53" t="s">
        <v>338</v>
      </c>
      <c r="G36" s="52"/>
    </row>
    <row r="37" spans="1:7">
      <c r="A37" s="52"/>
      <c r="B37" s="53" t="s">
        <v>339</v>
      </c>
      <c r="C37" s="52"/>
      <c r="D37" s="52"/>
      <c r="E37" s="52"/>
      <c r="F37" s="53" t="s">
        <v>339</v>
      </c>
      <c r="G37" s="52"/>
    </row>
  </sheetData>
  <mergeCells count="2">
    <mergeCell ref="A1:G1"/>
    <mergeCell ref="B2:F2"/>
  </mergeCells>
  <pageMargins left="0.7" right="0.7" top="0.75" bottom="0.75" header="0.3" footer="0.3"/>
  <pageSetup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view="pageBreakPreview" topLeftCell="A46" zoomScale="60" zoomScaleNormal="100" workbookViewId="0">
      <selection activeCell="H92" sqref="A1:H92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2" t="s">
        <v>332</v>
      </c>
      <c r="B1" s="73"/>
      <c r="C1" s="73"/>
      <c r="D1" s="73"/>
      <c r="E1" s="73"/>
      <c r="F1" s="73"/>
      <c r="G1" s="73"/>
      <c r="H1" s="74"/>
    </row>
    <row r="2" spans="1:8" ht="12" customHeight="1">
      <c r="A2" s="77"/>
      <c r="B2" s="78"/>
      <c r="C2" s="76" t="s">
        <v>0</v>
      </c>
      <c r="D2" s="76"/>
      <c r="E2" s="76"/>
      <c r="F2" s="76"/>
      <c r="G2" s="76"/>
      <c r="H2" s="43"/>
    </row>
    <row r="3" spans="1:8" ht="22.5">
      <c r="A3" s="79" t="s">
        <v>1</v>
      </c>
      <c r="B3" s="80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1" t="s">
        <v>97</v>
      </c>
      <c r="B5" s="82"/>
      <c r="C5" s="8">
        <f>C6+C16+C25+C36</f>
        <v>20276009</v>
      </c>
      <c r="D5" s="8">
        <f t="shared" ref="D5:H5" si="0">D6+D16+D25+D36</f>
        <v>83593041.239999995</v>
      </c>
      <c r="E5" s="8">
        <f t="shared" si="0"/>
        <v>103869050.23999999</v>
      </c>
      <c r="F5" s="8">
        <f t="shared" si="0"/>
        <v>27493239.149999999</v>
      </c>
      <c r="G5" s="8">
        <f t="shared" si="0"/>
        <v>23921908.59</v>
      </c>
      <c r="H5" s="8">
        <f t="shared" si="0"/>
        <v>76375811.090000004</v>
      </c>
    </row>
    <row r="6" spans="1:8" ht="12.75" customHeight="1">
      <c r="A6" s="66" t="s">
        <v>98</v>
      </c>
      <c r="B6" s="67"/>
      <c r="C6" s="8">
        <f>SUM(C7:C14)</f>
        <v>20276009</v>
      </c>
      <c r="D6" s="8">
        <f t="shared" ref="D6:H6" si="1">SUM(D7:D14)</f>
        <v>83593041.239999995</v>
      </c>
      <c r="E6" s="8">
        <f t="shared" si="1"/>
        <v>103869050.23999999</v>
      </c>
      <c r="F6" s="8">
        <f t="shared" si="1"/>
        <v>27493239.149999999</v>
      </c>
      <c r="G6" s="8">
        <f t="shared" si="1"/>
        <v>23921908.59</v>
      </c>
      <c r="H6" s="8">
        <f t="shared" si="1"/>
        <v>76375811.090000004</v>
      </c>
    </row>
    <row r="7" spans="1:8">
      <c r="A7" s="46" t="s">
        <v>266</v>
      </c>
      <c r="B7" s="40" t="s">
        <v>99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267</v>
      </c>
      <c r="B8" s="40" t="s">
        <v>100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268</v>
      </c>
      <c r="B9" s="40" t="s">
        <v>101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269</v>
      </c>
      <c r="B10" s="40" t="s">
        <v>102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270</v>
      </c>
      <c r="B11" s="40" t="s">
        <v>103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271</v>
      </c>
      <c r="B12" s="40" t="s">
        <v>104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272</v>
      </c>
      <c r="B13" s="40" t="s">
        <v>105</v>
      </c>
      <c r="C13" s="9">
        <v>20276009</v>
      </c>
      <c r="D13" s="9">
        <v>83593041.239999995</v>
      </c>
      <c r="E13" s="9">
        <f t="shared" si="2"/>
        <v>103869050.23999999</v>
      </c>
      <c r="F13" s="9">
        <v>27493239.149999999</v>
      </c>
      <c r="G13" s="9">
        <v>23921908.59</v>
      </c>
      <c r="H13" s="9">
        <f t="shared" si="3"/>
        <v>76375811.090000004</v>
      </c>
    </row>
    <row r="14" spans="1:8">
      <c r="A14" s="46" t="s">
        <v>273</v>
      </c>
      <c r="B14" s="40" t="s">
        <v>106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6" t="s">
        <v>107</v>
      </c>
      <c r="B16" s="83"/>
      <c r="C16" s="8">
        <f>SUM(C17:C23)</f>
        <v>0</v>
      </c>
      <c r="D16" s="8">
        <f t="shared" ref="D16:G16" si="4">SUM(D17:D23)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3"/>
        <v>0</v>
      </c>
    </row>
    <row r="17" spans="1:8">
      <c r="A17" s="46" t="s">
        <v>274</v>
      </c>
      <c r="B17" s="40" t="s">
        <v>108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275</v>
      </c>
      <c r="B18" s="40" t="s">
        <v>109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276</v>
      </c>
      <c r="B19" s="40" t="s">
        <v>110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277</v>
      </c>
      <c r="B20" s="40" t="s">
        <v>111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278</v>
      </c>
      <c r="B21" s="40" t="s">
        <v>112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279</v>
      </c>
      <c r="B22" s="40" t="s">
        <v>113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280</v>
      </c>
      <c r="B23" s="40" t="s">
        <v>114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6" t="s">
        <v>115</v>
      </c>
      <c r="B25" s="8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281</v>
      </c>
      <c r="B26" s="40" t="s">
        <v>116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282</v>
      </c>
      <c r="B27" s="40" t="s">
        <v>117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283</v>
      </c>
      <c r="B28" s="40" t="s">
        <v>118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284</v>
      </c>
      <c r="B29" s="40" t="s">
        <v>119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285</v>
      </c>
      <c r="B30" s="40" t="s">
        <v>120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286</v>
      </c>
      <c r="B31" s="40" t="s">
        <v>121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287</v>
      </c>
      <c r="B32" s="40" t="s">
        <v>122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288</v>
      </c>
      <c r="B33" s="40" t="s">
        <v>123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289</v>
      </c>
      <c r="B34" s="40" t="s">
        <v>124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6" t="s">
        <v>125</v>
      </c>
      <c r="B36" s="8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290</v>
      </c>
      <c r="B37" s="40" t="s">
        <v>126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291</v>
      </c>
      <c r="B38" s="48" t="s">
        <v>127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292</v>
      </c>
      <c r="B39" s="40" t="s">
        <v>128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293</v>
      </c>
      <c r="B40" s="40" t="s">
        <v>129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6" t="s">
        <v>130</v>
      </c>
      <c r="B42" s="83"/>
      <c r="C42" s="8">
        <f>C43+C53+C62+C73</f>
        <v>0</v>
      </c>
      <c r="D42" s="8">
        <f t="shared" ref="D42:G42" si="10">D43+D53+D62+D73</f>
        <v>18649374.75</v>
      </c>
      <c r="E42" s="8">
        <f t="shared" si="10"/>
        <v>18649374.75</v>
      </c>
      <c r="F42" s="8">
        <f t="shared" si="10"/>
        <v>1574141.85</v>
      </c>
      <c r="G42" s="8">
        <f t="shared" si="10"/>
        <v>1574141.85</v>
      </c>
      <c r="H42" s="8">
        <f t="shared" si="3"/>
        <v>17075232.899999999</v>
      </c>
    </row>
    <row r="43" spans="1:8" ht="12.75">
      <c r="A43" s="66" t="s">
        <v>98</v>
      </c>
      <c r="B43" s="83"/>
      <c r="C43" s="8">
        <f>SUM(C44:C51)</f>
        <v>0</v>
      </c>
      <c r="D43" s="8">
        <f t="shared" ref="D43:G43" si="11">SUM(D44:D51)</f>
        <v>18649374.75</v>
      </c>
      <c r="E43" s="8">
        <f t="shared" si="11"/>
        <v>18649374.75</v>
      </c>
      <c r="F43" s="8">
        <f t="shared" si="11"/>
        <v>1574141.85</v>
      </c>
      <c r="G43" s="8">
        <f t="shared" si="11"/>
        <v>1574141.85</v>
      </c>
      <c r="H43" s="8">
        <f t="shared" si="3"/>
        <v>17075232.899999999</v>
      </c>
    </row>
    <row r="44" spans="1:8">
      <c r="A44" s="46" t="s">
        <v>294</v>
      </c>
      <c r="B44" s="40" t="s">
        <v>99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295</v>
      </c>
      <c r="B45" s="40" t="s">
        <v>100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296</v>
      </c>
      <c r="B46" s="40" t="s">
        <v>101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297</v>
      </c>
      <c r="B47" s="40" t="s">
        <v>102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298</v>
      </c>
      <c r="B48" s="40" t="s">
        <v>103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299</v>
      </c>
      <c r="B49" s="40" t="s">
        <v>104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300</v>
      </c>
      <c r="B50" s="40" t="s">
        <v>105</v>
      </c>
      <c r="C50" s="9">
        <v>0</v>
      </c>
      <c r="D50" s="9">
        <v>18649374.75</v>
      </c>
      <c r="E50" s="9">
        <f t="shared" si="12"/>
        <v>18649374.75</v>
      </c>
      <c r="F50" s="9">
        <v>1574141.85</v>
      </c>
      <c r="G50" s="9">
        <v>1574141.85</v>
      </c>
      <c r="H50" s="9">
        <f t="shared" si="3"/>
        <v>17075232.899999999</v>
      </c>
    </row>
    <row r="51" spans="1:8">
      <c r="A51" s="46" t="s">
        <v>301</v>
      </c>
      <c r="B51" s="40" t="s">
        <v>106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6" t="s">
        <v>107</v>
      </c>
      <c r="B53" s="8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302</v>
      </c>
      <c r="B54" s="40" t="s">
        <v>108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303</v>
      </c>
      <c r="B55" s="40" t="s">
        <v>109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304</v>
      </c>
      <c r="B56" s="40" t="s">
        <v>110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305</v>
      </c>
      <c r="B57" s="40" t="s">
        <v>111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306</v>
      </c>
      <c r="B58" s="40" t="s">
        <v>112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307</v>
      </c>
      <c r="B59" s="40" t="s">
        <v>113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308</v>
      </c>
      <c r="B60" s="40" t="s">
        <v>114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6" t="s">
        <v>115</v>
      </c>
      <c r="B62" s="8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309</v>
      </c>
      <c r="B63" s="40" t="s">
        <v>116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310</v>
      </c>
      <c r="B64" s="40" t="s">
        <v>117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311</v>
      </c>
      <c r="B65" s="40" t="s">
        <v>118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312</v>
      </c>
      <c r="B66" s="40" t="s">
        <v>119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313</v>
      </c>
      <c r="B67" s="40" t="s">
        <v>120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314</v>
      </c>
      <c r="B68" s="40" t="s">
        <v>121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315</v>
      </c>
      <c r="B69" s="40" t="s">
        <v>122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316</v>
      </c>
      <c r="B70" s="40" t="s">
        <v>123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317</v>
      </c>
      <c r="B71" s="40" t="s">
        <v>124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6" t="s">
        <v>125</v>
      </c>
      <c r="B73" s="8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318</v>
      </c>
      <c r="B74" s="40" t="s">
        <v>126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319</v>
      </c>
      <c r="B75" s="48" t="s">
        <v>127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320</v>
      </c>
      <c r="B76" s="40" t="s">
        <v>128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321</v>
      </c>
      <c r="B77" s="40" t="s">
        <v>129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6" t="s">
        <v>83</v>
      </c>
      <c r="B79" s="83"/>
      <c r="C79" s="8">
        <f>C5+C42</f>
        <v>20276009</v>
      </c>
      <c r="D79" s="8">
        <f t="shared" ref="D79:H79" si="20">D5+D42</f>
        <v>102242415.98999999</v>
      </c>
      <c r="E79" s="8">
        <f t="shared" si="20"/>
        <v>122518424.98999999</v>
      </c>
      <c r="F79" s="8">
        <f t="shared" si="20"/>
        <v>29067381</v>
      </c>
      <c r="G79" s="8">
        <f t="shared" si="20"/>
        <v>25496050.440000001</v>
      </c>
      <c r="H79" s="8">
        <f t="shared" si="20"/>
        <v>93451043.99000001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1:8">
      <c r="A81" s="52"/>
      <c r="B81" s="52"/>
      <c r="C81" s="52"/>
      <c r="D81" s="52"/>
      <c r="E81" s="52"/>
      <c r="F81" s="52"/>
      <c r="G81" s="52"/>
      <c r="H81" s="52"/>
    </row>
    <row r="82" spans="1:8">
      <c r="A82" s="52"/>
      <c r="B82" s="52"/>
      <c r="C82" s="52"/>
      <c r="D82" s="52"/>
      <c r="E82" s="52"/>
      <c r="F82" s="52"/>
      <c r="G82" s="52"/>
      <c r="H82" s="52"/>
    </row>
    <row r="83" spans="1:8">
      <c r="A83" s="52"/>
      <c r="B83" s="52"/>
      <c r="C83" s="52"/>
      <c r="D83" s="52"/>
      <c r="E83" s="52"/>
      <c r="F83" s="52"/>
      <c r="G83" s="52"/>
      <c r="H83" s="52"/>
    </row>
    <row r="84" spans="1:8">
      <c r="A84" s="52"/>
      <c r="B84" s="52"/>
      <c r="C84" s="52"/>
      <c r="D84" s="52"/>
      <c r="E84" s="52"/>
      <c r="F84" s="52"/>
      <c r="G84" s="52"/>
      <c r="H84" s="52"/>
    </row>
    <row r="85" spans="1:8">
      <c r="A85" s="52"/>
      <c r="B85" s="52"/>
      <c r="C85" s="52"/>
      <c r="D85" s="52"/>
      <c r="E85" s="52"/>
      <c r="F85" s="52"/>
      <c r="G85" s="52"/>
      <c r="H85" s="52"/>
    </row>
    <row r="86" spans="1:8">
      <c r="A86" s="52"/>
      <c r="B86" s="52"/>
      <c r="C86" s="52"/>
      <c r="D86" s="52"/>
      <c r="E86" s="52"/>
      <c r="F86" s="52"/>
      <c r="G86" s="52"/>
      <c r="H86" s="52"/>
    </row>
    <row r="87" spans="1:8">
      <c r="A87" s="52"/>
      <c r="B87" s="52"/>
      <c r="C87" s="52"/>
      <c r="D87" s="52"/>
      <c r="E87" s="52"/>
      <c r="F87" s="52"/>
      <c r="G87" s="52"/>
      <c r="H87" s="52"/>
    </row>
    <row r="88" spans="1:8">
      <c r="A88" s="52"/>
      <c r="B88" s="52"/>
      <c r="C88" s="52"/>
      <c r="D88" s="52"/>
      <c r="E88" s="52"/>
      <c r="F88" s="52"/>
      <c r="G88" s="52"/>
      <c r="H88" s="52"/>
    </row>
    <row r="89" spans="1:8">
      <c r="A89" s="52"/>
      <c r="B89" s="52"/>
      <c r="C89" s="53" t="s">
        <v>334</v>
      </c>
      <c r="D89" s="53"/>
      <c r="E89" s="52"/>
      <c r="F89" s="52"/>
      <c r="G89" s="53" t="s">
        <v>334</v>
      </c>
      <c r="H89" s="52"/>
    </row>
    <row r="90" spans="1:8">
      <c r="A90" s="52"/>
      <c r="B90" s="52"/>
      <c r="C90" s="53" t="s">
        <v>335</v>
      </c>
      <c r="D90" s="52"/>
      <c r="E90" s="52"/>
      <c r="F90" s="52"/>
      <c r="G90" s="53" t="s">
        <v>336</v>
      </c>
      <c r="H90" s="52"/>
    </row>
    <row r="91" spans="1:8">
      <c r="A91" s="52"/>
      <c r="B91" s="52"/>
      <c r="C91" s="53" t="s">
        <v>337</v>
      </c>
      <c r="D91" s="52"/>
      <c r="E91" s="52"/>
      <c r="F91" s="52"/>
      <c r="G91" s="53" t="s">
        <v>338</v>
      </c>
      <c r="H91" s="52"/>
    </row>
    <row r="92" spans="1:8">
      <c r="A92" s="52"/>
      <c r="B92" s="52"/>
      <c r="C92" s="53" t="s">
        <v>339</v>
      </c>
      <c r="D92" s="52"/>
      <c r="E92" s="52"/>
      <c r="F92" s="52"/>
      <c r="G92" s="53" t="s">
        <v>339</v>
      </c>
      <c r="H92" s="52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  <pageSetup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tabSelected="1" view="pageBreakPreview" zoomScale="60" zoomScaleNormal="100"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2" t="s">
        <v>333</v>
      </c>
      <c r="B1" s="84"/>
      <c r="C1" s="84"/>
      <c r="D1" s="84"/>
      <c r="E1" s="84"/>
      <c r="F1" s="84"/>
      <c r="G1" s="85"/>
    </row>
    <row r="2" spans="1:7">
      <c r="A2" s="22"/>
      <c r="B2" s="75" t="s">
        <v>0</v>
      </c>
      <c r="C2" s="75"/>
      <c r="D2" s="75"/>
      <c r="E2" s="75"/>
      <c r="F2" s="75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131</v>
      </c>
      <c r="F3" s="14" t="s">
        <v>86</v>
      </c>
      <c r="G3" s="26" t="s">
        <v>7</v>
      </c>
    </row>
    <row r="4" spans="1:7">
      <c r="A4" s="27" t="s">
        <v>132</v>
      </c>
      <c r="B4" s="28">
        <f>B5+B6+B7+B10+B11+B14</f>
        <v>13669597</v>
      </c>
      <c r="C4" s="28">
        <f t="shared" ref="C4:G4" si="0">C5+C6+C7+C10+C11+C14</f>
        <v>8543450.8000000007</v>
      </c>
      <c r="D4" s="28">
        <f t="shared" si="0"/>
        <v>22213047.800000001</v>
      </c>
      <c r="E4" s="28">
        <f t="shared" si="0"/>
        <v>7966803.75</v>
      </c>
      <c r="F4" s="28">
        <f t="shared" si="0"/>
        <v>7966803.75</v>
      </c>
      <c r="G4" s="28">
        <f t="shared" si="0"/>
        <v>14246244.050000001</v>
      </c>
    </row>
    <row r="5" spans="1:7">
      <c r="A5" s="29" t="s">
        <v>133</v>
      </c>
      <c r="B5" s="9">
        <v>13669597</v>
      </c>
      <c r="C5" s="9">
        <v>8543450.8000000007</v>
      </c>
      <c r="D5" s="8">
        <f>B5+C5</f>
        <v>22213047.800000001</v>
      </c>
      <c r="E5" s="9">
        <v>7966803.75</v>
      </c>
      <c r="F5" s="9">
        <v>7966803.75</v>
      </c>
      <c r="G5" s="8">
        <f>D5-E5</f>
        <v>14246244.050000001</v>
      </c>
    </row>
    <row r="6" spans="1:7">
      <c r="A6" s="29" t="s">
        <v>134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135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136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137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138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139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140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141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142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143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133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134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135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136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137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138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139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140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141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142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144</v>
      </c>
      <c r="B27" s="8">
        <f>B4+B16</f>
        <v>13669597</v>
      </c>
      <c r="C27" s="8">
        <f t="shared" ref="C27:G27" si="13">C4+C16</f>
        <v>8543450.8000000007</v>
      </c>
      <c r="D27" s="8">
        <f t="shared" si="13"/>
        <v>22213047.800000001</v>
      </c>
      <c r="E27" s="8">
        <f t="shared" si="13"/>
        <v>7966803.75</v>
      </c>
      <c r="F27" s="8">
        <f t="shared" si="13"/>
        <v>7966803.75</v>
      </c>
      <c r="G27" s="8">
        <f t="shared" si="13"/>
        <v>14246244.050000001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29" spans="1:7">
      <c r="A29" s="52"/>
      <c r="B29" s="52"/>
      <c r="C29" s="52"/>
      <c r="D29" s="52"/>
      <c r="E29" s="52"/>
      <c r="F29" s="52"/>
      <c r="G29" s="52"/>
    </row>
    <row r="30" spans="1:7">
      <c r="A30" s="52"/>
      <c r="B30" s="52"/>
      <c r="C30" s="52"/>
      <c r="D30" s="52"/>
      <c r="E30" s="52"/>
      <c r="F30" s="52"/>
      <c r="G30" s="52"/>
    </row>
    <row r="31" spans="1:7">
      <c r="A31" s="52"/>
      <c r="B31" s="52"/>
      <c r="C31" s="52"/>
      <c r="D31" s="52"/>
      <c r="E31" s="52"/>
      <c r="F31" s="52"/>
      <c r="G31" s="52"/>
    </row>
    <row r="32" spans="1:7">
      <c r="A32" s="52"/>
      <c r="B32" s="52"/>
      <c r="C32" s="52"/>
      <c r="D32" s="52"/>
      <c r="E32" s="52"/>
      <c r="F32" s="52"/>
      <c r="G32" s="52"/>
    </row>
    <row r="33" spans="1:7">
      <c r="A33" s="52"/>
      <c r="B33" s="52"/>
      <c r="C33" s="52"/>
      <c r="D33" s="52"/>
      <c r="E33" s="52"/>
      <c r="F33" s="52"/>
      <c r="G33" s="52"/>
    </row>
    <row r="34" spans="1:7">
      <c r="A34" s="52"/>
      <c r="B34" s="52"/>
      <c r="C34" s="52"/>
      <c r="D34" s="52"/>
      <c r="E34" s="52"/>
      <c r="F34" s="52"/>
      <c r="G34" s="52"/>
    </row>
    <row r="35" spans="1:7">
      <c r="A35" s="52"/>
      <c r="B35" s="52"/>
      <c r="C35" s="52"/>
      <c r="D35" s="52"/>
      <c r="E35" s="52"/>
      <c r="F35" s="52"/>
      <c r="G35" s="52"/>
    </row>
    <row r="36" spans="1:7">
      <c r="A36" s="52"/>
      <c r="B36" s="52"/>
      <c r="C36" s="52"/>
      <c r="D36" s="52"/>
      <c r="E36" s="52"/>
      <c r="F36" s="52"/>
      <c r="G36" s="52"/>
    </row>
    <row r="37" spans="1:7">
      <c r="A37" s="52"/>
      <c r="B37" s="53" t="s">
        <v>334</v>
      </c>
      <c r="C37" s="53"/>
      <c r="D37" s="52"/>
      <c r="E37" s="52"/>
      <c r="F37" s="53" t="s">
        <v>334</v>
      </c>
      <c r="G37" s="52"/>
    </row>
    <row r="38" spans="1:7">
      <c r="A38" s="52"/>
      <c r="B38" s="53" t="s">
        <v>335</v>
      </c>
      <c r="C38" s="52"/>
      <c r="D38" s="52"/>
      <c r="E38" s="52"/>
      <c r="F38" s="53" t="s">
        <v>336</v>
      </c>
      <c r="G38" s="52"/>
    </row>
    <row r="39" spans="1:7">
      <c r="A39" s="52"/>
      <c r="B39" s="53" t="s">
        <v>337</v>
      </c>
      <c r="C39" s="52"/>
      <c r="D39" s="52"/>
      <c r="E39" s="52"/>
      <c r="F39" s="53" t="s">
        <v>338</v>
      </c>
      <c r="G39" s="52"/>
    </row>
    <row r="40" spans="1:7">
      <c r="A40" s="52"/>
      <c r="B40" s="53" t="s">
        <v>339</v>
      </c>
      <c r="C40" s="52"/>
      <c r="D40" s="52"/>
      <c r="E40" s="52"/>
      <c r="F40" s="53" t="s">
        <v>339</v>
      </c>
      <c r="G40" s="52"/>
    </row>
  </sheetData>
  <mergeCells count="2">
    <mergeCell ref="A1:G1"/>
    <mergeCell ref="B2:F2"/>
  </mergeCells>
  <pageMargins left="0.7" right="0.7" top="0.75" bottom="0.75" header="0.3" footer="0.3"/>
  <pageSetup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Prado</cp:lastModifiedBy>
  <cp:lastPrinted>2020-09-30T14:39:56Z</cp:lastPrinted>
  <dcterms:created xsi:type="dcterms:W3CDTF">2017-01-11T17:22:36Z</dcterms:created>
  <dcterms:modified xsi:type="dcterms:W3CDTF">2020-09-30T14:41:50Z</dcterms:modified>
</cp:coreProperties>
</file>