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8" i="6"/>
  <c r="H46" i="6"/>
  <c r="H42" i="6"/>
  <c r="H41" i="6"/>
  <c r="H40" i="6"/>
  <c r="H39" i="6"/>
  <c r="H38" i="6"/>
  <c r="H37" i="6"/>
  <c r="H36" i="6"/>
  <c r="H35" i="6"/>
  <c r="H34" i="6"/>
  <c r="H33" i="6"/>
  <c r="H30" i="6"/>
  <c r="H29" i="6"/>
  <c r="H25" i="6"/>
  <c r="H20" i="6"/>
  <c r="H18" i="6"/>
  <c r="H16" i="6"/>
  <c r="H15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E29" i="6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H21" i="6" s="1"/>
  <c r="E20" i="6"/>
  <c r="E19" i="6"/>
  <c r="H19" i="6" s="1"/>
  <c r="E18" i="6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C57" i="6"/>
  <c r="C53" i="6"/>
  <c r="C43" i="6"/>
  <c r="E43" i="6" s="1"/>
  <c r="C33" i="6"/>
  <c r="C23" i="6"/>
  <c r="C13" i="6"/>
  <c r="E13" i="6" s="1"/>
  <c r="C5" i="6"/>
  <c r="E53" i="6" l="1"/>
  <c r="H53" i="6" s="1"/>
  <c r="H43" i="6"/>
  <c r="E23" i="6"/>
  <c r="H23" i="6" s="1"/>
  <c r="D77" i="6"/>
  <c r="H13" i="6"/>
  <c r="F77" i="6"/>
  <c r="G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<sst xmlns="http://schemas.openxmlformats.org/spreadsheetml/2006/main" count="203" uniqueCount="142">
  <si>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</si>
  <si>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</si>
  <si>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</si>
  <si>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</si>
  <si>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</si>
  <si>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</si>
  <si>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</si>
  <si>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</si>
  <si>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</si>
  <si>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</si>
  <si>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</si>
  <si>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</si>
  <si>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</si>
  <si>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</si>
  <si>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</si>
  <si>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</si>
  <si>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</si>
  <si>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</si>
  <si>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</si>
  <si>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</si>
  <si>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</si>
  <si>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</si>
  <si>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</si>
  <si>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</si>
  <si>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</si>
  <si>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</si>
  <si>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</si>
  <si>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</si>
  <si>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</si>
  <si>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</si>
  <si>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</si>
  <si>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</si>
  <si>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</si>
  <si>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</si>
  <si>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</si>
  <si>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</si>
  <si>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</si>
  <si>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</si>
  <si>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</si>
  <si>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</si>
  <si>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</si>
  <si>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</si>
  <si>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</si>
  <si>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</si>
  <si>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</si>
  <si>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</si>
  <si>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</si>
  <si>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</si>
  <si>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</si>
  <si>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</si>
  <si>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</si>
  <si>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</si>
  <si>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</si>
  <si>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</si>
  <si>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</si>
  <si>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</si>
  <si>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</si>
  <si>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</si>
  <si>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</si>
  <si>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</si>
  <si>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</si>
  <si>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</si>
  <si>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</si>
  <si>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</si>
  <si>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</si>
  <si>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</si>
  <si>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</si>
  <si>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</si>
  <si>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</si>
  <si>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</si>
  <si>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</si>
  <si>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</si>
  <si>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</si>
  <si>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</si>
  <si>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</si>
  <si>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</si>
  <si>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</si>
  <si>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</si>
  <si>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</si>
  <si>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</si>
  <si>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</si>
  <si>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</si>
  <si>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</si>
  <si>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</si>
  <si>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</si>
  <si>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</si>
  <si>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</si>
  <si>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</si>
  <si>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</si>
  <si>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</si>
  <si>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</si>
  <si>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</si>
  <si>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</si>
  <si>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</si>
  <si>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</si>
  <si>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</si>
  <si>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</si>
  <si>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</si>
  <si>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</si>
  <si>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</si>
  <si>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</si>
  <si>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</si>
  <si>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</si>
  <si>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</si>
  <si>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</si>
  <si>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</si>
  <si>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</si>
  <si>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</si>
  <si>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</si>
  <si>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</si>
  <si>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</si>
  <si>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</si>
  <si>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</si>
  <si>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</si>
  <si>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</si>
  <si>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</si>
  <si>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</si>
  <si>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</si>
  <si>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</si>
  <si>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</si>
  <si>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</si>
  <si>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</si>
  <si>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</si>
  <si>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</si>
  <si>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</si>
  <si>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</si>
  <si>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</si>
  <si>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</si>
  <si>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</si>
  <si>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</si>
  <si>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</si>
  <si>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INSTITUTO DE FORMACIÓN EN SEGURIDAD PÚBLICA DEL ESTADO DE GUANAJUATO
Estado Analítico del Ejercicio del Presupuesto de Egresos
Clasificación por Objeto del Gasto (Capítulo y Concepto)
Del 1 de Enero al 30 de Junio de 2020</t>
  </si>
  <si>
    <t>INSTITUTO DE FORMACIÓN EN SEGURIDAD PÚBLICA DEL ESTADO DE GUANAJUATO
Estado Analítico del Ejercicio del Presupuesto de Egresos
Clasificación Económica (por Tipo de Gasto)
Del 1 de Enero al 30 de Junio de 2020</t>
  </si>
  <si>
    <t>0101 DESPACHO DEL DIRECTOR GENERAL</t>
  </si>
  <si>
    <t>0103 COORDINACIÓN ADMINISTRATIVA</t>
  </si>
  <si>
    <t>0106 ÓRGANO INTERNO DE CONTROL DEL INFOS</t>
  </si>
  <si>
    <t>0201 DIRECCIÓN DE FORMACIÓN SUPERIOR</t>
  </si>
  <si>
    <t>0202 DIRECCIÓN DE PROFESIONALIZACIÓN EN</t>
  </si>
  <si>
    <t>0102 COORDINACIÓN DE VINCULACIÓN</t>
  </si>
  <si>
    <t>INSTITUTO DE FORMACIÓN EN SEGURIDAD PÚBLICA DEL ESTADO DE GUANAJUATO
Estado Analítico del Ejercicio del Presupuesto de Egresos
Clasificación Administrativa
Del 1 de Enero al 30 de Junio de 2020</t>
  </si>
  <si>
    <t>INSTITUTO DE FORMACIÓN EN SEGURIDAD PÚBLICA DEL ESTADO DE GUANAJUATO
Estado Analítico del Ejercicio del Presupuesto de Egresos
Clasificación Administrativa (Sector Paraestatal)
Del 1 de Enero al 30 de Junio de 2020</t>
  </si>
  <si>
    <t>INSTITUTO DE FORMACIÓN EN SEGURIDAD PÚBLICA DEL ESTADO DE GUANAJUATO
Estado Analítico del Ejercicio del Presupuesto de Egresos
Clasificación Funcional (Finalidad y Función)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</si>
</sst>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53</v>
      </c>
      <c r="B2" s="47"/>
      <c r="C2" s="41" t="s">
        <v>59</v>
      </c>
      <c r="D2" s="42"/>
      <c r="E2" s="42"/>
      <c r="F2" s="42"/>
      <c r="G2" s="43"/>
      <c r="H2" s="44" t="s">
        <v>58</v>
      </c>
    </row>
    <row r="3" spans="1:8" ht="24.95" customHeight="1" x14ac:dyDescent="0.2">
      <c r="A3" s="48"/>
      <c r="B3" s="49"/>
      <c r="C3" s="8" t="s">
        <v>54</v>
      </c>
      <c r="D3" s="8" t="s">
        <v>124</v>
      </c>
      <c r="E3" s="8" t="s">
        <v>55</v>
      </c>
      <c r="F3" s="8" t="s">
        <v>56</v>
      </c>
      <c r="G3" s="8" t="s">
        <v>57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125</v>
      </c>
      <c r="F4" s="9">
        <v>4</v>
      </c>
      <c r="G4" s="9">
        <v>5</v>
      </c>
      <c r="H4" s="9" t="s">
        <v>126</v>
      </c>
    </row>
    <row r="5" spans="1:8" x14ac:dyDescent="0.2">
      <c r="A5" s="29" t="s">
        <v>60</v>
      </c>
      <c r="B5" s="6"/>
      <c r="C5" s="34">
        <f>SUM(C6:C12)</f>
        <v>13669597</v>
      </c>
      <c r="D5" s="34">
        <f>SUM(D6:D12)</f>
        <v>8543450.8000000007</v>
      </c>
      <c r="E5" s="34">
        <f>C5+D5</f>
        <v>22213047.800000001</v>
      </c>
      <c r="F5" s="34">
        <f>SUM(F6:F12)</f>
        <v>7966803.75</v>
      </c>
      <c r="G5" s="34">
        <f>SUM(G6:G12)</f>
        <v>7966803.75</v>
      </c>
      <c r="H5" s="34">
        <f>E5-F5</f>
        <v>14246244.050000001</v>
      </c>
    </row>
    <row r="6" spans="1:8" x14ac:dyDescent="0.2">
      <c r="A6" s="28">
        <v>1100</v>
      </c>
      <c r="B6" s="10" t="s">
        <v>69</v>
      </c>
      <c r="C6" s="12">
        <v>3435624</v>
      </c>
      <c r="D6" s="12">
        <v>60844</v>
      </c>
      <c r="E6" s="12">
        <f t="shared" ref="E6:E69" si="0">C6+D6</f>
        <v>3496468</v>
      </c>
      <c r="F6" s="12">
        <v>1737225.06</v>
      </c>
      <c r="G6" s="12">
        <v>1737225.06</v>
      </c>
      <c r="H6" s="12">
        <f t="shared" ref="H6:H69" si="1">E6-F6</f>
        <v>1759242.94</v>
      </c>
    </row>
    <row r="7" spans="1:8" x14ac:dyDescent="0.2">
      <c r="A7" s="28">
        <v>1200</v>
      </c>
      <c r="B7" s="10" t="s">
        <v>70</v>
      </c>
      <c r="C7" s="12">
        <v>0</v>
      </c>
      <c r="D7" s="12">
        <v>8021324.8799999999</v>
      </c>
      <c r="E7" s="12">
        <f t="shared" si="0"/>
        <v>8021324.8799999999</v>
      </c>
      <c r="F7" s="12">
        <v>1717169.17</v>
      </c>
      <c r="G7" s="12">
        <v>1717169.17</v>
      </c>
      <c r="H7" s="12">
        <f t="shared" si="1"/>
        <v>6304155.71</v>
      </c>
    </row>
    <row r="8" spans="1:8" x14ac:dyDescent="0.2">
      <c r="A8" s="28">
        <v>1300</v>
      </c>
      <c r="B8" s="10" t="s">
        <v>71</v>
      </c>
      <c r="C8" s="12">
        <v>4858907</v>
      </c>
      <c r="D8" s="12">
        <v>1330.48</v>
      </c>
      <c r="E8" s="12">
        <f t="shared" si="0"/>
        <v>4860237.4800000004</v>
      </c>
      <c r="F8" s="12">
        <v>1600086.86</v>
      </c>
      <c r="G8" s="12">
        <v>1600086.86</v>
      </c>
      <c r="H8" s="12">
        <f t="shared" si="1"/>
        <v>3260150.62</v>
      </c>
    </row>
    <row r="9" spans="1:8" x14ac:dyDescent="0.2">
      <c r="A9" s="28">
        <v>1400</v>
      </c>
      <c r="B9" s="10" t="s">
        <v>34</v>
      </c>
      <c r="C9" s="12">
        <v>1151040</v>
      </c>
      <c r="D9" s="12">
        <v>191721.2</v>
      </c>
      <c r="E9" s="12">
        <f t="shared" si="0"/>
        <v>1342761.2</v>
      </c>
      <c r="F9" s="12">
        <v>607877.16</v>
      </c>
      <c r="G9" s="12">
        <v>607877.16</v>
      </c>
      <c r="H9" s="12">
        <f t="shared" si="1"/>
        <v>734884.03999999992</v>
      </c>
    </row>
    <row r="10" spans="1:8" x14ac:dyDescent="0.2">
      <c r="A10" s="28">
        <v>1500</v>
      </c>
      <c r="B10" s="10" t="s">
        <v>72</v>
      </c>
      <c r="C10" s="12">
        <v>4215828</v>
      </c>
      <c r="D10" s="12">
        <v>268070.24</v>
      </c>
      <c r="E10" s="12">
        <f t="shared" si="0"/>
        <v>4483898.24</v>
      </c>
      <c r="F10" s="12">
        <v>2299687.2000000002</v>
      </c>
      <c r="G10" s="12">
        <v>2299687.2000000002</v>
      </c>
      <c r="H10" s="12">
        <f t="shared" si="1"/>
        <v>2184211.04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73</v>
      </c>
      <c r="C12" s="12">
        <v>8198</v>
      </c>
      <c r="D12" s="12">
        <v>160</v>
      </c>
      <c r="E12" s="12">
        <f t="shared" si="0"/>
        <v>8358</v>
      </c>
      <c r="F12" s="12">
        <v>4758.3</v>
      </c>
      <c r="G12" s="12">
        <v>4758.3</v>
      </c>
      <c r="H12" s="12">
        <f t="shared" si="1"/>
        <v>3599.7</v>
      </c>
    </row>
    <row r="13" spans="1:8" x14ac:dyDescent="0.2">
      <c r="A13" s="29" t="s">
        <v>61</v>
      </c>
      <c r="B13" s="6"/>
      <c r="C13" s="35">
        <f>SUM(C14:C22)</f>
        <v>1301819</v>
      </c>
      <c r="D13" s="35">
        <f>SUM(D14:D22)</f>
        <v>17002147</v>
      </c>
      <c r="E13" s="35">
        <f t="shared" si="0"/>
        <v>18303966</v>
      </c>
      <c r="F13" s="35">
        <f>SUM(F14:F22)</f>
        <v>282341.96000000002</v>
      </c>
      <c r="G13" s="35">
        <f>SUM(G14:G22)</f>
        <v>203509.93</v>
      </c>
      <c r="H13" s="35">
        <f t="shared" si="1"/>
        <v>18021624.039999999</v>
      </c>
    </row>
    <row r="14" spans="1:8" x14ac:dyDescent="0.2">
      <c r="A14" s="28">
        <v>2100</v>
      </c>
      <c r="B14" s="10" t="s">
        <v>74</v>
      </c>
      <c r="C14" s="12">
        <v>143119</v>
      </c>
      <c r="D14" s="12">
        <v>-12950</v>
      </c>
      <c r="E14" s="12">
        <f t="shared" si="0"/>
        <v>130169</v>
      </c>
      <c r="F14" s="12">
        <v>23416.77</v>
      </c>
      <c r="G14" s="12">
        <v>5092.3599999999997</v>
      </c>
      <c r="H14" s="12">
        <f t="shared" si="1"/>
        <v>106752.23</v>
      </c>
    </row>
    <row r="15" spans="1:8" x14ac:dyDescent="0.2">
      <c r="A15" s="28">
        <v>2200</v>
      </c>
      <c r="B15" s="10" t="s">
        <v>75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76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77</v>
      </c>
      <c r="C17" s="12">
        <v>37500</v>
      </c>
      <c r="D17" s="12">
        <v>0</v>
      </c>
      <c r="E17" s="12">
        <f t="shared" si="0"/>
        <v>37500</v>
      </c>
      <c r="F17" s="12">
        <v>6978.83</v>
      </c>
      <c r="G17" s="12">
        <v>0</v>
      </c>
      <c r="H17" s="12">
        <f t="shared" si="1"/>
        <v>30521.17</v>
      </c>
    </row>
    <row r="18" spans="1:8" x14ac:dyDescent="0.2">
      <c r="A18" s="28">
        <v>2500</v>
      </c>
      <c r="B18" s="10" t="s">
        <v>78</v>
      </c>
      <c r="C18" s="12">
        <v>16200</v>
      </c>
      <c r="D18" s="12">
        <v>10950</v>
      </c>
      <c r="E18" s="12">
        <f t="shared" si="0"/>
        <v>27150</v>
      </c>
      <c r="F18" s="12">
        <v>12826.01</v>
      </c>
      <c r="G18" s="12">
        <v>7320</v>
      </c>
      <c r="H18" s="12">
        <f t="shared" si="1"/>
        <v>14323.99</v>
      </c>
    </row>
    <row r="19" spans="1:8" x14ac:dyDescent="0.2">
      <c r="A19" s="28">
        <v>2600</v>
      </c>
      <c r="B19" s="10" t="s">
        <v>79</v>
      </c>
      <c r="C19" s="12">
        <v>1061800</v>
      </c>
      <c r="D19" s="12">
        <v>0</v>
      </c>
      <c r="E19" s="12">
        <f t="shared" si="0"/>
        <v>1061800</v>
      </c>
      <c r="F19" s="12">
        <v>239120.35</v>
      </c>
      <c r="G19" s="12">
        <v>191097.57</v>
      </c>
      <c r="H19" s="12">
        <f t="shared" si="1"/>
        <v>822679.65</v>
      </c>
    </row>
    <row r="20" spans="1:8" x14ac:dyDescent="0.2">
      <c r="A20" s="28">
        <v>2700</v>
      </c>
      <c r="B20" s="10" t="s">
        <v>80</v>
      </c>
      <c r="C20" s="12">
        <v>35000</v>
      </c>
      <c r="D20" s="12">
        <v>12104947</v>
      </c>
      <c r="E20" s="12">
        <f t="shared" si="0"/>
        <v>12139947</v>
      </c>
      <c r="F20" s="12">
        <v>0</v>
      </c>
      <c r="G20" s="12">
        <v>0</v>
      </c>
      <c r="H20" s="12">
        <f t="shared" si="1"/>
        <v>12139947</v>
      </c>
    </row>
    <row r="21" spans="1:8" x14ac:dyDescent="0.2">
      <c r="A21" s="28">
        <v>2800</v>
      </c>
      <c r="B21" s="10" t="s">
        <v>81</v>
      </c>
      <c r="C21" s="12">
        <v>0</v>
      </c>
      <c r="D21" s="12">
        <v>4861200</v>
      </c>
      <c r="E21" s="12">
        <f t="shared" si="0"/>
        <v>4861200</v>
      </c>
      <c r="F21" s="12">
        <v>0</v>
      </c>
      <c r="G21" s="12">
        <v>0</v>
      </c>
      <c r="H21" s="12">
        <f t="shared" si="1"/>
        <v>4861200</v>
      </c>
    </row>
    <row r="22" spans="1:8" x14ac:dyDescent="0.2">
      <c r="A22" s="28">
        <v>2900</v>
      </c>
      <c r="B22" s="10" t="s">
        <v>82</v>
      </c>
      <c r="C22" s="12">
        <v>8200</v>
      </c>
      <c r="D22" s="12">
        <v>38000</v>
      </c>
      <c r="E22" s="12">
        <f t="shared" si="0"/>
        <v>46200</v>
      </c>
      <c r="F22" s="12">
        <v>0</v>
      </c>
      <c r="G22" s="12">
        <v>0</v>
      </c>
      <c r="H22" s="12">
        <f t="shared" si="1"/>
        <v>46200</v>
      </c>
    </row>
    <row r="23" spans="1:8" x14ac:dyDescent="0.2">
      <c r="A23" s="29" t="s">
        <v>62</v>
      </c>
      <c r="B23" s="6"/>
      <c r="C23" s="35">
        <f>SUM(C24:C32)</f>
        <v>1997395</v>
      </c>
      <c r="D23" s="35">
        <f>SUM(D24:D32)</f>
        <v>294712.37</v>
      </c>
      <c r="E23" s="35">
        <f t="shared" si="0"/>
        <v>2292107.37</v>
      </c>
      <c r="F23" s="35">
        <f>SUM(F24:F32)</f>
        <v>935950.04</v>
      </c>
      <c r="G23" s="35">
        <f>SUM(G24:G32)</f>
        <v>811346.14999999991</v>
      </c>
      <c r="H23" s="35">
        <f t="shared" si="1"/>
        <v>1356157.33</v>
      </c>
    </row>
    <row r="24" spans="1:8" x14ac:dyDescent="0.2">
      <c r="A24" s="28">
        <v>3100</v>
      </c>
      <c r="B24" s="10" t="s">
        <v>83</v>
      </c>
      <c r="C24" s="12">
        <v>29500</v>
      </c>
      <c r="D24" s="12">
        <v>0</v>
      </c>
      <c r="E24" s="12">
        <f t="shared" si="0"/>
        <v>29500</v>
      </c>
      <c r="F24" s="12">
        <v>10039.27</v>
      </c>
      <c r="G24" s="12">
        <v>7923.62</v>
      </c>
      <c r="H24" s="12">
        <f t="shared" si="1"/>
        <v>19460.73</v>
      </c>
    </row>
    <row r="25" spans="1:8" x14ac:dyDescent="0.2">
      <c r="A25" s="28">
        <v>3200</v>
      </c>
      <c r="B25" s="10" t="s">
        <v>84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85</v>
      </c>
      <c r="C26" s="12">
        <v>185500</v>
      </c>
      <c r="D26" s="12">
        <v>0</v>
      </c>
      <c r="E26" s="12">
        <f t="shared" si="0"/>
        <v>185500</v>
      </c>
      <c r="F26" s="12">
        <v>69109.039999999994</v>
      </c>
      <c r="G26" s="12">
        <v>59595.76</v>
      </c>
      <c r="H26" s="12">
        <f t="shared" si="1"/>
        <v>116390.96</v>
      </c>
    </row>
    <row r="27" spans="1:8" x14ac:dyDescent="0.2">
      <c r="A27" s="28">
        <v>3400</v>
      </c>
      <c r="B27" s="10" t="s">
        <v>86</v>
      </c>
      <c r="C27" s="12">
        <v>138427</v>
      </c>
      <c r="D27" s="12">
        <v>98837.24</v>
      </c>
      <c r="E27" s="12">
        <f t="shared" si="0"/>
        <v>237264.24</v>
      </c>
      <c r="F27" s="12">
        <v>237264.24</v>
      </c>
      <c r="G27" s="12">
        <v>237264.24</v>
      </c>
      <c r="H27" s="12">
        <f t="shared" si="1"/>
        <v>0</v>
      </c>
    </row>
    <row r="28" spans="1:8" x14ac:dyDescent="0.2">
      <c r="A28" s="28">
        <v>3500</v>
      </c>
      <c r="B28" s="10" t="s">
        <v>87</v>
      </c>
      <c r="C28" s="12">
        <v>1045658</v>
      </c>
      <c r="D28" s="12">
        <v>106720</v>
      </c>
      <c r="E28" s="12">
        <f t="shared" si="0"/>
        <v>1152378</v>
      </c>
      <c r="F28" s="12">
        <v>355506.41</v>
      </c>
      <c r="G28" s="12">
        <v>261234.34</v>
      </c>
      <c r="H28" s="12">
        <f t="shared" si="1"/>
        <v>796871.59000000008</v>
      </c>
    </row>
    <row r="29" spans="1:8" x14ac:dyDescent="0.2">
      <c r="A29" s="28">
        <v>3600</v>
      </c>
      <c r="B29" s="10" t="s">
        <v>88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89</v>
      </c>
      <c r="C30" s="12">
        <v>30600</v>
      </c>
      <c r="D30" s="12">
        <v>0</v>
      </c>
      <c r="E30" s="12">
        <f t="shared" si="0"/>
        <v>30600</v>
      </c>
      <c r="F30" s="12">
        <v>6856</v>
      </c>
      <c r="G30" s="12">
        <v>6856</v>
      </c>
      <c r="H30" s="12">
        <f t="shared" si="1"/>
        <v>23744</v>
      </c>
    </row>
    <row r="31" spans="1:8" x14ac:dyDescent="0.2">
      <c r="A31" s="28">
        <v>3800</v>
      </c>
      <c r="B31" s="10" t="s">
        <v>90</v>
      </c>
      <c r="C31" s="12">
        <v>210000</v>
      </c>
      <c r="D31" s="12">
        <v>-78837.240000000005</v>
      </c>
      <c r="E31" s="12">
        <f t="shared" si="0"/>
        <v>131162.76</v>
      </c>
      <c r="F31" s="12">
        <v>40749.550000000003</v>
      </c>
      <c r="G31" s="12">
        <v>23463.1</v>
      </c>
      <c r="H31" s="12">
        <f t="shared" si="1"/>
        <v>90413.21</v>
      </c>
    </row>
    <row r="32" spans="1:8" x14ac:dyDescent="0.2">
      <c r="A32" s="28">
        <v>3900</v>
      </c>
      <c r="B32" s="10" t="s">
        <v>18</v>
      </c>
      <c r="C32" s="12">
        <v>357710</v>
      </c>
      <c r="D32" s="12">
        <v>167992.37</v>
      </c>
      <c r="E32" s="12">
        <f t="shared" si="0"/>
        <v>525702.37</v>
      </c>
      <c r="F32" s="12">
        <v>216425.53</v>
      </c>
      <c r="G32" s="12">
        <v>215009.09</v>
      </c>
      <c r="H32" s="12">
        <f t="shared" si="1"/>
        <v>309276.83999999997</v>
      </c>
    </row>
    <row r="33" spans="1:8" x14ac:dyDescent="0.2">
      <c r="A33" s="29" t="s">
        <v>63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91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92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93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95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96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97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64</v>
      </c>
      <c r="B43" s="6"/>
      <c r="C43" s="35">
        <f>SUM(C44:C52)</f>
        <v>0</v>
      </c>
      <c r="D43" s="35">
        <f>SUM(D44:D52)</f>
        <v>4841133</v>
      </c>
      <c r="E43" s="35">
        <f t="shared" si="0"/>
        <v>4841133</v>
      </c>
      <c r="F43" s="35">
        <f>SUM(F44:F52)</f>
        <v>0</v>
      </c>
      <c r="G43" s="35">
        <f>SUM(G44:G52)</f>
        <v>0</v>
      </c>
      <c r="H43" s="35">
        <f t="shared" si="1"/>
        <v>4841133</v>
      </c>
    </row>
    <row r="44" spans="1:8" x14ac:dyDescent="0.2">
      <c r="A44" s="28">
        <v>5100</v>
      </c>
      <c r="B44" s="10" t="s">
        <v>98</v>
      </c>
      <c r="C44" s="12">
        <v>0</v>
      </c>
      <c r="D44" s="12">
        <v>1431133</v>
      </c>
      <c r="E44" s="12">
        <f t="shared" si="0"/>
        <v>1431133</v>
      </c>
      <c r="F44" s="12">
        <v>0</v>
      </c>
      <c r="G44" s="12">
        <v>0</v>
      </c>
      <c r="H44" s="12">
        <f t="shared" si="1"/>
        <v>1431133</v>
      </c>
    </row>
    <row r="45" spans="1:8" x14ac:dyDescent="0.2">
      <c r="A45" s="28">
        <v>5200</v>
      </c>
      <c r="B45" s="10" t="s">
        <v>99</v>
      </c>
      <c r="C45" s="12">
        <v>0</v>
      </c>
      <c r="D45" s="12">
        <v>185000</v>
      </c>
      <c r="E45" s="12">
        <f t="shared" si="0"/>
        <v>185000</v>
      </c>
      <c r="F45" s="12">
        <v>0</v>
      </c>
      <c r="G45" s="12">
        <v>0</v>
      </c>
      <c r="H45" s="12">
        <f t="shared" si="1"/>
        <v>185000</v>
      </c>
    </row>
    <row r="46" spans="1:8" x14ac:dyDescent="0.2">
      <c r="A46" s="28">
        <v>5300</v>
      </c>
      <c r="B46" s="10" t="s">
        <v>100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101</v>
      </c>
      <c r="C47" s="12">
        <v>0</v>
      </c>
      <c r="D47" s="12">
        <v>3210000</v>
      </c>
      <c r="E47" s="12">
        <f t="shared" si="0"/>
        <v>3210000</v>
      </c>
      <c r="F47" s="12">
        <v>0</v>
      </c>
      <c r="G47" s="12">
        <v>0</v>
      </c>
      <c r="H47" s="12">
        <f t="shared" si="1"/>
        <v>3210000</v>
      </c>
    </row>
    <row r="48" spans="1:8" x14ac:dyDescent="0.2">
      <c r="A48" s="28">
        <v>5500</v>
      </c>
      <c r="B48" s="10" t="s">
        <v>102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103</v>
      </c>
      <c r="C49" s="12">
        <v>0</v>
      </c>
      <c r="D49" s="12">
        <v>15000</v>
      </c>
      <c r="E49" s="12">
        <f t="shared" si="0"/>
        <v>15000</v>
      </c>
      <c r="F49" s="12">
        <v>0</v>
      </c>
      <c r="G49" s="12">
        <v>0</v>
      </c>
      <c r="H49" s="12">
        <f t="shared" si="1"/>
        <v>15000</v>
      </c>
    </row>
    <row r="50" spans="1:8" x14ac:dyDescent="0.2">
      <c r="A50" s="28">
        <v>5700</v>
      </c>
      <c r="B50" s="10" t="s">
        <v>104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105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106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65</v>
      </c>
      <c r="B53" s="6"/>
      <c r="C53" s="35">
        <f>SUM(C54:C56)</f>
        <v>0</v>
      </c>
      <c r="D53" s="35">
        <f>SUM(D54:D56)</f>
        <v>71560972.820000008</v>
      </c>
      <c r="E53" s="35">
        <f t="shared" si="0"/>
        <v>71560972.820000008</v>
      </c>
      <c r="F53" s="35">
        <f>SUM(F54:F56)</f>
        <v>19882285.25</v>
      </c>
      <c r="G53" s="35">
        <f>SUM(G54:G56)</f>
        <v>16514390.610000001</v>
      </c>
      <c r="H53" s="35">
        <f t="shared" si="1"/>
        <v>51678687.570000008</v>
      </c>
    </row>
    <row r="54" spans="1:8" x14ac:dyDescent="0.2">
      <c r="A54" s="28">
        <v>6100</v>
      </c>
      <c r="B54" s="10" t="s">
        <v>107</v>
      </c>
      <c r="C54" s="12">
        <v>0</v>
      </c>
      <c r="D54" s="12">
        <v>120617.73</v>
      </c>
      <c r="E54" s="12">
        <f t="shared" si="0"/>
        <v>120617.73</v>
      </c>
      <c r="F54" s="12">
        <v>120617.72</v>
      </c>
      <c r="G54" s="12">
        <v>120617.72</v>
      </c>
      <c r="H54" s="12">
        <f t="shared" si="1"/>
        <v>9.9999999947613105E-3</v>
      </c>
    </row>
    <row r="55" spans="1:8" x14ac:dyDescent="0.2">
      <c r="A55" s="28">
        <v>6200</v>
      </c>
      <c r="B55" s="10" t="s">
        <v>108</v>
      </c>
      <c r="C55" s="12">
        <v>0</v>
      </c>
      <c r="D55" s="12">
        <v>71440355.090000004</v>
      </c>
      <c r="E55" s="12">
        <f t="shared" si="0"/>
        <v>71440355.090000004</v>
      </c>
      <c r="F55" s="12">
        <v>19761667.530000001</v>
      </c>
      <c r="G55" s="12">
        <v>16393772.890000001</v>
      </c>
      <c r="H55" s="12">
        <f t="shared" si="1"/>
        <v>51678687.560000002</v>
      </c>
    </row>
    <row r="56" spans="1:8" x14ac:dyDescent="0.2">
      <c r="A56" s="28">
        <v>6300</v>
      </c>
      <c r="B56" s="10" t="s">
        <v>109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66</v>
      </c>
      <c r="B57" s="6"/>
      <c r="C57" s="35">
        <f>SUM(C58:C64)</f>
        <v>3307198</v>
      </c>
      <c r="D57" s="35">
        <f>SUM(D58:D64)</f>
        <v>0</v>
      </c>
      <c r="E57" s="35">
        <f t="shared" si="0"/>
        <v>3307198</v>
      </c>
      <c r="F57" s="35">
        <f>SUM(F58:F64)</f>
        <v>0</v>
      </c>
      <c r="G57" s="35">
        <f>SUM(G58:G64)</f>
        <v>0</v>
      </c>
      <c r="H57" s="35">
        <f t="shared" si="1"/>
        <v>3307198</v>
      </c>
    </row>
    <row r="58" spans="1:8" x14ac:dyDescent="0.2">
      <c r="A58" s="28">
        <v>7100</v>
      </c>
      <c r="B58" s="10" t="s">
        <v>110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111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112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113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114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115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116</v>
      </c>
      <c r="C64" s="12">
        <v>3307198</v>
      </c>
      <c r="D64" s="12">
        <v>0</v>
      </c>
      <c r="E64" s="12">
        <f t="shared" si="0"/>
        <v>3307198</v>
      </c>
      <c r="F64" s="12">
        <v>0</v>
      </c>
      <c r="G64" s="12">
        <v>0</v>
      </c>
      <c r="H64" s="12">
        <f t="shared" si="1"/>
        <v>3307198</v>
      </c>
    </row>
    <row r="65" spans="1:8" x14ac:dyDescent="0.2">
      <c r="A65" s="29" t="s">
        <v>67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68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117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118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119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120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121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122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123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52</v>
      </c>
      <c r="C77" s="37">
        <f t="shared" ref="C77:H77" si="4">SUM(C5+C13+C23+C33+C43+C53+C57+C65+C69)</f>
        <v>20276009</v>
      </c>
      <c r="D77" s="37">
        <f t="shared" si="4"/>
        <v>102242415.99000001</v>
      </c>
      <c r="E77" s="37">
        <f t="shared" si="4"/>
        <v>122518424.99000001</v>
      </c>
      <c r="F77" s="37">
        <f t="shared" si="4"/>
        <v>29067381</v>
      </c>
      <c r="G77" s="37">
        <f t="shared" si="4"/>
        <v>25496050.440000001</v>
      </c>
      <c r="H77" s="37">
        <f t="shared" si="4"/>
        <v>93451043.99000001</v>
      </c>
    </row>
    <row r="79" spans="1:8" x14ac:dyDescent="0.2">
      <c r="A7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132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53</v>
      </c>
      <c r="B2" s="47"/>
      <c r="C2" s="41" t="s">
        <v>59</v>
      </c>
      <c r="D2" s="42"/>
      <c r="E2" s="42"/>
      <c r="F2" s="42"/>
      <c r="G2" s="43"/>
      <c r="H2" s="44" t="s">
        <v>58</v>
      </c>
    </row>
    <row r="3" spans="1:8" ht="24.95" customHeight="1" x14ac:dyDescent="0.2">
      <c r="A3" s="48"/>
      <c r="B3" s="49"/>
      <c r="C3" s="8" t="s">
        <v>54</v>
      </c>
      <c r="D3" s="8" t="s">
        <v>124</v>
      </c>
      <c r="E3" s="8" t="s">
        <v>55</v>
      </c>
      <c r="F3" s="8" t="s">
        <v>56</v>
      </c>
      <c r="G3" s="8" t="s">
        <v>57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125</v>
      </c>
      <c r="F4" s="9">
        <v>4</v>
      </c>
      <c r="G4" s="9">
        <v>5</v>
      </c>
      <c r="H4" s="9" t="s">
        <v>126</v>
      </c>
    </row>
    <row r="5" spans="1:8" x14ac:dyDescent="0.2">
      <c r="A5" s="5"/>
      <c r="B5" s="13" t="s">
        <v>0</v>
      </c>
      <c r="C5" s="38">
        <v>20276009</v>
      </c>
      <c r="D5" s="38">
        <v>25840310.170000002</v>
      </c>
      <c r="E5" s="38">
        <f>C5+D5</f>
        <v>46116319.170000002</v>
      </c>
      <c r="F5" s="38">
        <v>9185095.75</v>
      </c>
      <c r="G5" s="38">
        <v>8981659.8300000001</v>
      </c>
      <c r="H5" s="38">
        <f>E5-F5</f>
        <v>36931223.420000002</v>
      </c>
    </row>
    <row r="6" spans="1:8" x14ac:dyDescent="0.2">
      <c r="A6" s="5"/>
      <c r="B6" s="13" t="s">
        <v>1</v>
      </c>
      <c r="C6" s="38">
        <v>0</v>
      </c>
      <c r="D6" s="38">
        <v>76402105.819999993</v>
      </c>
      <c r="E6" s="38">
        <f>C6+D6</f>
        <v>76402105.819999993</v>
      </c>
      <c r="F6" s="38">
        <v>19882285.25</v>
      </c>
      <c r="G6" s="38">
        <v>16514390.609999999</v>
      </c>
      <c r="H6" s="38">
        <f>E6-F6</f>
        <v>56519820.569999993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52</v>
      </c>
      <c r="C10" s="37">
        <f t="shared" ref="C10:H10" si="0">SUM(C5+C6+C7+C8+C9)</f>
        <v>20276009</v>
      </c>
      <c r="D10" s="37">
        <f t="shared" si="0"/>
        <v>102242415.98999999</v>
      </c>
      <c r="E10" s="37">
        <f t="shared" si="0"/>
        <v>122518424.98999999</v>
      </c>
      <c r="F10" s="37">
        <f t="shared" si="0"/>
        <v>29067381</v>
      </c>
      <c r="G10" s="37">
        <f t="shared" si="0"/>
        <v>25496050.439999998</v>
      </c>
      <c r="H10" s="37">
        <f t="shared" si="0"/>
        <v>93451043.989999995</v>
      </c>
    </row>
    <row r="12" spans="1:8" x14ac:dyDescent="0.2">
      <c r="A12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53</v>
      </c>
      <c r="B2" s="47"/>
      <c r="C2" s="41" t="s">
        <v>59</v>
      </c>
      <c r="D2" s="42"/>
      <c r="E2" s="42"/>
      <c r="F2" s="42"/>
      <c r="G2" s="43"/>
      <c r="H2" s="44" t="s">
        <v>58</v>
      </c>
    </row>
    <row r="3" spans="1:8" ht="24.95" customHeight="1" x14ac:dyDescent="0.2">
      <c r="A3" s="48"/>
      <c r="B3" s="49"/>
      <c r="C3" s="8" t="s">
        <v>54</v>
      </c>
      <c r="D3" s="8" t="s">
        <v>124</v>
      </c>
      <c r="E3" s="8" t="s">
        <v>55</v>
      </c>
      <c r="F3" s="8" t="s">
        <v>56</v>
      </c>
      <c r="G3" s="8" t="s">
        <v>57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125</v>
      </c>
      <c r="F4" s="9">
        <v>4</v>
      </c>
      <c r="G4" s="9">
        <v>5</v>
      </c>
      <c r="H4" s="9" t="s">
        <v>126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133</v>
      </c>
      <c r="C6" s="12">
        <v>7120923</v>
      </c>
      <c r="D6" s="12">
        <v>72023943.379999995</v>
      </c>
      <c r="E6" s="12">
        <f>C6+D6</f>
        <v>79144866.379999995</v>
      </c>
      <c r="F6" s="12">
        <v>23027587.800000001</v>
      </c>
      <c r="G6" s="12">
        <v>19637994.379999999</v>
      </c>
      <c r="H6" s="12">
        <f>E6-F6</f>
        <v>56117278.579999998</v>
      </c>
    </row>
    <row r="7" spans="1:8" x14ac:dyDescent="0.2">
      <c r="A7" s="4"/>
      <c r="B7" s="15" t="s">
        <v>134</v>
      </c>
      <c r="C7" s="12">
        <v>4970159</v>
      </c>
      <c r="D7" s="12">
        <v>190196.07</v>
      </c>
      <c r="E7" s="12">
        <f t="shared" ref="E7:E12" si="0">C7+D7</f>
        <v>5160355.07</v>
      </c>
      <c r="F7" s="12">
        <v>1600513.94</v>
      </c>
      <c r="G7" s="12">
        <v>1515864.22</v>
      </c>
      <c r="H7" s="12">
        <f t="shared" ref="H7:H12" si="1">E7-F7</f>
        <v>3559841.1300000004</v>
      </c>
    </row>
    <row r="8" spans="1:8" x14ac:dyDescent="0.2">
      <c r="A8" s="4"/>
      <c r="B8" s="15" t="s">
        <v>135</v>
      </c>
      <c r="C8" s="12">
        <v>4000</v>
      </c>
      <c r="D8" s="12">
        <v>0</v>
      </c>
      <c r="E8" s="12">
        <f t="shared" si="0"/>
        <v>4000</v>
      </c>
      <c r="F8" s="12">
        <v>0</v>
      </c>
      <c r="G8" s="12">
        <v>0</v>
      </c>
      <c r="H8" s="12">
        <f t="shared" si="1"/>
        <v>4000</v>
      </c>
    </row>
    <row r="9" spans="1:8" x14ac:dyDescent="0.2">
      <c r="A9" s="4"/>
      <c r="B9" s="15" t="s">
        <v>136</v>
      </c>
      <c r="C9" s="12">
        <v>4694701</v>
      </c>
      <c r="D9" s="12">
        <v>3019229.49</v>
      </c>
      <c r="E9" s="12">
        <f t="shared" si="0"/>
        <v>7713930.4900000002</v>
      </c>
      <c r="F9" s="12">
        <v>2332961.8199999998</v>
      </c>
      <c r="G9" s="12">
        <v>2298964.59</v>
      </c>
      <c r="H9" s="12">
        <f t="shared" si="1"/>
        <v>5380968.6699999999</v>
      </c>
    </row>
    <row r="10" spans="1:8" x14ac:dyDescent="0.2">
      <c r="A10" s="4"/>
      <c r="B10" s="15" t="s">
        <v>137</v>
      </c>
      <c r="C10" s="12">
        <v>3486226</v>
      </c>
      <c r="D10" s="12">
        <v>27009047.050000001</v>
      </c>
      <c r="E10" s="12">
        <f t="shared" si="0"/>
        <v>30495273.050000001</v>
      </c>
      <c r="F10" s="12">
        <v>2106317.44</v>
      </c>
      <c r="G10" s="12">
        <v>2043227.25</v>
      </c>
      <c r="H10" s="12">
        <f t="shared" si="1"/>
        <v>28388955.609999999</v>
      </c>
    </row>
    <row r="11" spans="1:8" x14ac:dyDescent="0.2">
      <c r="A11" s="4"/>
      <c r="B11" s="15" t="s">
        <v>138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51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52</v>
      </c>
      <c r="C14" s="40">
        <f t="shared" ref="C14:H14" si="2">SUM(C6:C13)</f>
        <v>20276009</v>
      </c>
      <c r="D14" s="40">
        <f t="shared" si="2"/>
        <v>102242415.98999998</v>
      </c>
      <c r="E14" s="40">
        <f t="shared" si="2"/>
        <v>122518424.98999998</v>
      </c>
      <c r="F14" s="40">
        <f t="shared" si="2"/>
        <v>29067381.000000004</v>
      </c>
      <c r="G14" s="40">
        <f t="shared" si="2"/>
        <v>25496050.439999998</v>
      </c>
      <c r="H14" s="40">
        <f t="shared" si="2"/>
        <v>93451043.99000001</v>
      </c>
    </row>
    <row r="17" spans="1:8" ht="45" customHeight="1" x14ac:dyDescent="0.2">
      <c r="A17" s="41" t="s">
        <v>127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53</v>
      </c>
      <c r="B18" s="47"/>
      <c r="C18" s="41" t="s">
        <v>59</v>
      </c>
      <c r="D18" s="42"/>
      <c r="E18" s="42"/>
      <c r="F18" s="42"/>
      <c r="G18" s="43"/>
      <c r="H18" s="44" t="s">
        <v>58</v>
      </c>
    </row>
    <row r="19" spans="1:8" ht="22.5" x14ac:dyDescent="0.2">
      <c r="A19" s="48"/>
      <c r="B19" s="49"/>
      <c r="C19" s="8" t="s">
        <v>54</v>
      </c>
      <c r="D19" s="8" t="s">
        <v>124</v>
      </c>
      <c r="E19" s="8" t="s">
        <v>55</v>
      </c>
      <c r="F19" s="8" t="s">
        <v>56</v>
      </c>
      <c r="G19" s="8" t="s">
        <v>57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125</v>
      </c>
      <c r="F20" s="9">
        <v>4</v>
      </c>
      <c r="G20" s="9">
        <v>5</v>
      </c>
      <c r="H20" s="9" t="s">
        <v>126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129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52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53</v>
      </c>
      <c r="B29" s="47"/>
      <c r="C29" s="41" t="s">
        <v>59</v>
      </c>
      <c r="D29" s="42"/>
      <c r="E29" s="42"/>
      <c r="F29" s="42"/>
      <c r="G29" s="43"/>
      <c r="H29" s="44" t="s">
        <v>58</v>
      </c>
    </row>
    <row r="30" spans="1:8" ht="22.5" x14ac:dyDescent="0.2">
      <c r="A30" s="48"/>
      <c r="B30" s="49"/>
      <c r="C30" s="8" t="s">
        <v>54</v>
      </c>
      <c r="D30" s="8" t="s">
        <v>124</v>
      </c>
      <c r="E30" s="8" t="s">
        <v>55</v>
      </c>
      <c r="F30" s="8" t="s">
        <v>56</v>
      </c>
      <c r="G30" s="8" t="s">
        <v>57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125</v>
      </c>
      <c r="F31" s="9">
        <v>4</v>
      </c>
      <c r="G31" s="9">
        <v>5</v>
      </c>
      <c r="H31" s="9" t="s">
        <v>126</v>
      </c>
    </row>
    <row r="32" spans="1:8" x14ac:dyDescent="0.2">
      <c r="A32" s="4"/>
      <c r="B32" s="19" t="s">
        <v>12</v>
      </c>
      <c r="C32" s="12">
        <v>20276009</v>
      </c>
      <c r="D32" s="12">
        <v>102242415.98999999</v>
      </c>
      <c r="E32" s="12">
        <f t="shared" ref="E32:E38" si="6">C32+D32</f>
        <v>122518424.98999999</v>
      </c>
      <c r="F32" s="12">
        <v>29067381</v>
      </c>
      <c r="G32" s="12">
        <v>25496050.440000001</v>
      </c>
      <c r="H32" s="12">
        <f t="shared" ref="H32:H38" si="7">E32-F32</f>
        <v>93451043.989999995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52</v>
      </c>
      <c r="C39" s="40">
        <f t="shared" ref="C39:H39" si="8">SUM(C32:C38)</f>
        <v>20276009</v>
      </c>
      <c r="D39" s="40">
        <f t="shared" si="8"/>
        <v>102242415.98999999</v>
      </c>
      <c r="E39" s="40">
        <f t="shared" si="8"/>
        <v>122518424.98999999</v>
      </c>
      <c r="F39" s="40">
        <f t="shared" si="8"/>
        <v>29067381</v>
      </c>
      <c r="G39" s="40">
        <f t="shared" si="8"/>
        <v>25496050.440000001</v>
      </c>
      <c r="H39" s="40">
        <f t="shared" si="8"/>
        <v>93451043.989999995</v>
      </c>
    </row>
    <row r="41" spans="1:8" x14ac:dyDescent="0.2">
      <c r="A41" s="1" t="s">
        <v>128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53</v>
      </c>
      <c r="B2" s="47"/>
      <c r="C2" s="41" t="s">
        <v>59</v>
      </c>
      <c r="D2" s="42"/>
      <c r="E2" s="42"/>
      <c r="F2" s="42"/>
      <c r="G2" s="43"/>
      <c r="H2" s="44" t="s">
        <v>58</v>
      </c>
    </row>
    <row r="3" spans="1:8" ht="24.95" customHeight="1" x14ac:dyDescent="0.2">
      <c r="A3" s="48"/>
      <c r="B3" s="49"/>
      <c r="C3" s="8" t="s">
        <v>54</v>
      </c>
      <c r="D3" s="8" t="s">
        <v>124</v>
      </c>
      <c r="E3" s="8" t="s">
        <v>55</v>
      </c>
      <c r="F3" s="8" t="s">
        <v>56</v>
      </c>
      <c r="G3" s="8" t="s">
        <v>57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125</v>
      </c>
      <c r="F4" s="9">
        <v>4</v>
      </c>
      <c r="G4" s="9">
        <v>5</v>
      </c>
      <c r="H4" s="9" t="s">
        <v>126</v>
      </c>
    </row>
    <row r="5" spans="1:8" x14ac:dyDescent="0.2">
      <c r="A5" s="24" t="s">
        <v>15</v>
      </c>
      <c r="B5" s="23"/>
      <c r="C5" s="35">
        <f t="shared" ref="C5:H5" si="0">SUM(C6:C13)</f>
        <v>20276009</v>
      </c>
      <c r="D5" s="35">
        <f t="shared" si="0"/>
        <v>102242415.98999999</v>
      </c>
      <c r="E5" s="35">
        <f t="shared" si="0"/>
        <v>122518424.98999999</v>
      </c>
      <c r="F5" s="35">
        <f t="shared" si="0"/>
        <v>29067381</v>
      </c>
      <c r="G5" s="35">
        <f t="shared" si="0"/>
        <v>25496050.440000001</v>
      </c>
      <c r="H5" s="35">
        <f t="shared" si="0"/>
        <v>93451043.989999995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130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20276009</v>
      </c>
      <c r="D12" s="12">
        <v>102242415.98999999</v>
      </c>
      <c r="E12" s="12">
        <f t="shared" si="1"/>
        <v>122518424.98999999</v>
      </c>
      <c r="F12" s="12">
        <v>29067381</v>
      </c>
      <c r="G12" s="12">
        <v>25496050.440000001</v>
      </c>
      <c r="H12" s="12">
        <f t="shared" si="2"/>
        <v>93451043.989999995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52</v>
      </c>
      <c r="C37" s="40">
        <f t="shared" ref="C37:H37" si="12">SUM(C32+C22+C14+C5)</f>
        <v>20276009</v>
      </c>
      <c r="D37" s="40">
        <f t="shared" si="12"/>
        <v>102242415.98999999</v>
      </c>
      <c r="E37" s="40">
        <f t="shared" si="12"/>
        <v>122518424.98999999</v>
      </c>
      <c r="F37" s="40">
        <f t="shared" si="12"/>
        <v>29067381</v>
      </c>
      <c r="G37" s="40">
        <f t="shared" si="12"/>
        <v>25496050.440000001</v>
      </c>
      <c r="H37" s="40">
        <f t="shared" si="12"/>
        <v>93451043.989999995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Admvo-dell</cp:lastModifiedBy>
  <cp:lastPrinted>2018-07-14T22:21:14Z</cp:lastPrinted>
  <dcterms:created xsi:type="dcterms:W3CDTF">2014-02-10T03:37:14Z</dcterms:created>
  <dcterms:modified xsi:type="dcterms:W3CDTF">2020-08-09T02:52:11Z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