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13_ncr:1_{15836EDC-FF93-4C2C-8EC4-317A6E1D71C6}" xr6:coauthVersionLast="47" xr6:coauthVersionMax="47" xr10:uidLastSave="{00000000-0000-0000-0000-000000000000}"/>
  <bookViews>
    <workbookView xWindow="14685" yWindow="435" windowWidth="13845" windowHeight="15015" xr2:uid="{408497D2-A574-4BAB-9664-A4DB5C8D08F8}"/>
  </bookViews>
  <sheets>
    <sheet name="CSF" sheetId="1" r:id="rId1"/>
  </sheets>
  <externalReferences>
    <externalReference r:id="rId2"/>
  </externalReferences>
  <definedNames>
    <definedName name="_xlnm.Print_Area" localSheetId="0">CSF!$A$1:$C$70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B59" i="1"/>
  <c r="C58" i="1"/>
  <c r="B58" i="1"/>
  <c r="B57" i="1" s="1"/>
  <c r="C57" i="1"/>
  <c r="C55" i="1"/>
  <c r="G55" i="1" s="1"/>
  <c r="B55" i="1"/>
  <c r="F55" i="1" s="1"/>
  <c r="C54" i="1"/>
  <c r="G54" i="1" s="1"/>
  <c r="B54" i="1"/>
  <c r="F54" i="1" s="1"/>
  <c r="F53" i="1"/>
  <c r="C53" i="1"/>
  <c r="G53" i="1" s="1"/>
  <c r="B53" i="1"/>
  <c r="C52" i="1"/>
  <c r="B52" i="1"/>
  <c r="C51" i="1"/>
  <c r="B51" i="1"/>
  <c r="C48" i="1"/>
  <c r="B48" i="1"/>
  <c r="C47" i="1"/>
  <c r="B47" i="1"/>
  <c r="C46" i="1"/>
  <c r="C45" i="1" s="1"/>
  <c r="C41" i="1"/>
  <c r="B41" i="1"/>
  <c r="C40" i="1"/>
  <c r="B40" i="1"/>
  <c r="C39" i="1"/>
  <c r="B39" i="1"/>
  <c r="C38" i="1"/>
  <c r="B38" i="1"/>
  <c r="C37" i="1"/>
  <c r="C35" i="1" s="1"/>
  <c r="B37" i="1"/>
  <c r="C36" i="1"/>
  <c r="B36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2" i="1"/>
  <c r="B22" i="1"/>
  <c r="C21" i="1"/>
  <c r="B21" i="1"/>
  <c r="J21" i="1" s="1"/>
  <c r="C20" i="1"/>
  <c r="B20" i="1"/>
  <c r="J20" i="1" s="1"/>
  <c r="C19" i="1"/>
  <c r="B19" i="1"/>
  <c r="J19" i="1" s="1"/>
  <c r="C18" i="1"/>
  <c r="B18" i="1"/>
  <c r="J18" i="1" s="1"/>
  <c r="C17" i="1"/>
  <c r="B17" i="1"/>
  <c r="J16" i="1"/>
  <c r="C16" i="1"/>
  <c r="B16" i="1"/>
  <c r="C15" i="1"/>
  <c r="B15" i="1"/>
  <c r="C14" i="1"/>
  <c r="B14" i="1"/>
  <c r="B13" i="1" s="1"/>
  <c r="C11" i="1"/>
  <c r="B11" i="1"/>
  <c r="J11" i="1" s="1"/>
  <c r="C10" i="1"/>
  <c r="B10" i="1"/>
  <c r="J10" i="1" s="1"/>
  <c r="C9" i="1"/>
  <c r="B9" i="1"/>
  <c r="C8" i="1"/>
  <c r="B8" i="1"/>
  <c r="J8" i="1" s="1"/>
  <c r="C7" i="1"/>
  <c r="J7" i="1" s="1"/>
  <c r="B7" i="1"/>
  <c r="C6" i="1"/>
  <c r="B6" i="1"/>
  <c r="J6" i="1" s="1"/>
  <c r="F5" i="1"/>
  <c r="C5" i="1"/>
  <c r="C4" i="1" s="1"/>
  <c r="B5" i="1"/>
  <c r="J9" i="1" l="1"/>
  <c r="J15" i="1"/>
  <c r="J22" i="1"/>
  <c r="B45" i="1"/>
  <c r="C3" i="1"/>
  <c r="C13" i="1"/>
  <c r="C25" i="1"/>
  <c r="C24" i="1" s="1"/>
  <c r="B35" i="1"/>
  <c r="B25" i="1"/>
  <c r="B50" i="1"/>
  <c r="B4" i="1"/>
  <c r="B3" i="1" s="1"/>
  <c r="J17" i="1"/>
  <c r="C50" i="1"/>
  <c r="C43" i="1" s="1"/>
  <c r="G5" i="1"/>
  <c r="J14" i="1"/>
  <c r="F51" i="1"/>
  <c r="J5" i="1"/>
  <c r="G51" i="1"/>
  <c r="B43" i="1" l="1"/>
  <c r="B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ylugof</author>
  </authors>
  <commentList>
    <comment ref="F5" authorId="0" shapeId="0" xr:uid="{8AF00401-FB20-4A71-A9D6-D16F012FCADA}">
      <text>
        <r>
          <rPr>
            <b/>
            <sz val="9"/>
            <color indexed="81"/>
            <rFont val="Tahoma"/>
            <family val="2"/>
          </rPr>
          <t>C.P.:</t>
        </r>
        <r>
          <rPr>
            <sz val="9"/>
            <color indexed="81"/>
            <rFont val="Tahoma"/>
            <family val="2"/>
          </rPr>
          <t xml:space="preserve">
Debe ser Origen o Aplicación</t>
        </r>
      </text>
    </comment>
    <comment ref="F51" authorId="0" shapeId="0" xr:uid="{3D3B4215-F4C7-4C49-9256-74459775E33B}">
      <text>
        <r>
          <rPr>
            <b/>
            <sz val="9"/>
            <color indexed="81"/>
            <rFont val="Tahoma"/>
            <family val="2"/>
          </rPr>
          <t>C.P.:</t>
        </r>
        <r>
          <rPr>
            <sz val="9"/>
            <color indexed="81"/>
            <rFont val="Tahoma"/>
            <family val="2"/>
          </rPr>
          <t xml:space="preserve">
Negativo o Disminución en Aplicación</t>
        </r>
      </text>
    </comment>
    <comment ref="G51" authorId="0" shapeId="0" xr:uid="{C2ADBA1A-5326-4D73-A7DF-416A8149066E}">
      <text>
        <r>
          <rPr>
            <b/>
            <sz val="9"/>
            <color indexed="81"/>
            <rFont val="Tahoma"/>
            <family val="2"/>
          </rPr>
          <t>C.P.:</t>
        </r>
        <r>
          <rPr>
            <sz val="9"/>
            <color indexed="81"/>
            <rFont val="Tahoma"/>
            <family val="2"/>
          </rPr>
          <t xml:space="preserve">
Positivo o Aumento en Origen</t>
        </r>
      </text>
    </comment>
  </commentList>
</comments>
</file>

<file path=xl/sharedStrings.xml><?xml version="1.0" encoding="utf-8"?>
<sst xmlns="http://schemas.openxmlformats.org/spreadsheetml/2006/main" count="80" uniqueCount="63">
  <si>
    <t>Fondos Guanajuato de Financiamiento
Estado de Cambios en la Situación Financiera
Del 1 de Enero al 31 de Diciembre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</si>
  <si>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</si>
  <si>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</si>
  <si>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</si>
  <si>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</si>
  <si>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</si>
  <si>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</si>
  <si>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13 CSF-EFE 01</t>
  </si>
  <si>
    <t>14 CSF-EAA 01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</si>
  <si>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</si>
  <si>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</si>
  <si>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</si>
  <si>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</si>
  <si>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</si>
  <si>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</si>
  <si>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</si>
  <si>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</si>
  <si>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</si>
  <si>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</si>
  <si>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</si>
  <si>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</si>
  <si>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</si>
  <si>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</si>
  <si>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</si>
  <si>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</si>
  <si>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</si>
  <si>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</si>
  <si>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</si>
  <si>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</si>
  <si>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</si>
  <si>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</si>
  <si>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</si>
  <si>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</si>
  <si>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</si>
  <si>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</si>
  <si>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</si>
  <si>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</si>
  <si>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</si>
  <si>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</si>
  <si>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</si>
  <si>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</si>
  <si>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</si>
  <si>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</si>
  <si>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</si>
  <si>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</si>
  <si>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</si>
  <si>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</si>
  <si>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</si>
  <si>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15 CSF-VHP 02</t>
  </si>
  <si>
    <t>Resultados de Ejercicios Anteriores</t>
  </si>
  <si>
    <t>Revalúos</t>
  </si>
  <si>
    <t>15 CSF-VHP 01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</si>
  <si>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</si>
  <si>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</si>
  <si>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</si>
  <si>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</si>
  <si>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</si>
  <si>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</si>
  <si>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</si>
  <si>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Fátima Karina López Jiménez</t>
  </si>
  <si>
    <t xml:space="preserve">      Director General y Liquidador</t>
  </si>
  <si>
    <t xml:space="preserve">  Coordinador de Contabilidad</t>
  </si>
  <si>
    <t>Resultado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</si>
</sst>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3" borderId="0" xfId="1" applyFill="1" applyAlignment="1" applyProtection="1">
      <alignment horizontal="center" vertical="top"/>
      <protection locked="0"/>
    </xf>
    <xf numFmtId="0" fontId="3" fillId="3" borderId="5" xfId="1" applyFont="1" applyFill="1" applyBorder="1" applyAlignment="1">
      <alignment horizontal="left" vertical="top" wrapText="1" indent="1"/>
    </xf>
    <xf numFmtId="164" fontId="3" fillId="3" borderId="4" xfId="2" applyNumberFormat="1" applyFont="1" applyFill="1" applyBorder="1" applyAlignment="1" applyProtection="1">
      <alignment vertical="top" wrapText="1"/>
    </xf>
    <xf numFmtId="0" fontId="3" fillId="3" borderId="0" xfId="1" applyFont="1" applyFill="1" applyAlignment="1" applyProtection="1">
      <alignment vertical="top"/>
      <protection locked="0"/>
    </xf>
    <xf numFmtId="165" fontId="3" fillId="3" borderId="0" xfId="1" applyNumberFormat="1" applyFont="1" applyFill="1" applyAlignment="1">
      <alignment vertical="center"/>
    </xf>
    <xf numFmtId="0" fontId="3" fillId="3" borderId="0" xfId="1" applyFont="1" applyFill="1" applyAlignment="1" applyProtection="1">
      <alignment vertical="center"/>
      <protection locked="0"/>
    </xf>
    <xf numFmtId="0" fontId="3" fillId="3" borderId="4" xfId="1" applyFont="1" applyFill="1" applyBorder="1" applyAlignment="1">
      <alignment horizontal="left" vertical="top" wrapText="1" indent="2"/>
    </xf>
    <xf numFmtId="0" fontId="2" fillId="3" borderId="6" xfId="1" applyFill="1" applyBorder="1" applyAlignment="1">
      <alignment horizontal="left" vertical="top" wrapText="1" indent="3"/>
    </xf>
    <xf numFmtId="164" fontId="2" fillId="3" borderId="5" xfId="2" applyNumberFormat="1" applyFont="1" applyFill="1" applyBorder="1" applyAlignment="1" applyProtection="1">
      <alignment vertical="top" wrapText="1"/>
    </xf>
    <xf numFmtId="165" fontId="4" fillId="4" borderId="0" xfId="1" applyNumberFormat="1" applyFont="1" applyFill="1" applyAlignment="1">
      <alignment vertical="center"/>
    </xf>
    <xf numFmtId="0" fontId="2" fillId="3" borderId="7" xfId="1" applyFill="1" applyBorder="1" applyAlignment="1">
      <alignment horizontal="left" vertical="top" wrapText="1" indent="3"/>
    </xf>
    <xf numFmtId="164" fontId="2" fillId="3" borderId="8" xfId="2" applyNumberFormat="1" applyFont="1" applyFill="1" applyBorder="1" applyAlignment="1" applyProtection="1">
      <alignment vertical="top" wrapText="1"/>
    </xf>
    <xf numFmtId="164" fontId="2" fillId="3" borderId="7" xfId="2" applyNumberFormat="1" applyFont="1" applyFill="1" applyBorder="1" applyAlignment="1" applyProtection="1">
      <alignment vertical="top" wrapText="1"/>
    </xf>
    <xf numFmtId="0" fontId="2" fillId="3" borderId="8" xfId="1" applyFill="1" applyBorder="1" applyAlignment="1">
      <alignment horizontal="left" vertical="top" wrapText="1" indent="3"/>
    </xf>
    <xf numFmtId="0" fontId="2" fillId="3" borderId="9" xfId="1" applyFill="1" applyBorder="1" applyAlignment="1">
      <alignment horizontal="left" vertical="top" wrapText="1" indent="3"/>
    </xf>
    <xf numFmtId="0" fontId="2" fillId="3" borderId="10" xfId="1" applyFill="1" applyBorder="1" applyAlignment="1">
      <alignment horizontal="left" vertical="top" wrapText="1"/>
    </xf>
    <xf numFmtId="164" fontId="2" fillId="3" borderId="10" xfId="2" applyNumberFormat="1" applyFont="1" applyFill="1" applyBorder="1" applyAlignment="1" applyProtection="1">
      <alignment vertical="top" wrapText="1"/>
      <protection locked="0"/>
    </xf>
    <xf numFmtId="0" fontId="2" fillId="3" borderId="5" xfId="1" applyFill="1" applyBorder="1" applyAlignment="1">
      <alignment horizontal="left" vertical="top" wrapText="1" indent="3"/>
    </xf>
    <xf numFmtId="0" fontId="2" fillId="3" borderId="10" xfId="1" applyFill="1" applyBorder="1" applyAlignment="1">
      <alignment vertical="top" wrapText="1"/>
    </xf>
    <xf numFmtId="0" fontId="3" fillId="3" borderId="4" xfId="1" applyFont="1" applyFill="1" applyBorder="1" applyAlignment="1">
      <alignment horizontal="left" vertical="top" wrapText="1" indent="1"/>
    </xf>
    <xf numFmtId="164" fontId="2" fillId="3" borderId="4" xfId="2" applyNumberFormat="1" applyFont="1" applyFill="1" applyBorder="1" applyAlignment="1" applyProtection="1">
      <alignment vertical="top" wrapText="1"/>
      <protection locked="0"/>
    </xf>
    <xf numFmtId="164" fontId="2" fillId="0" borderId="6" xfId="2" applyNumberFormat="1" applyFont="1" applyFill="1" applyBorder="1" applyAlignment="1" applyProtection="1">
      <alignment vertical="top" wrapText="1"/>
    </xf>
    <xf numFmtId="164" fontId="2" fillId="3" borderId="9" xfId="2" applyNumberFormat="1" applyFont="1" applyFill="1" applyBorder="1" applyAlignment="1" applyProtection="1">
      <alignment vertical="top" wrapText="1"/>
    </xf>
    <xf numFmtId="4" fontId="2" fillId="3" borderId="0" xfId="1" applyNumberForma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3" borderId="0" xfId="1" applyFill="1" applyAlignment="1" applyProtection="1">
      <alignment horizontal="left" vertical="top" indent="19"/>
      <protection locked="0"/>
    </xf>
    <xf numFmtId="0" fontId="2" fillId="3" borderId="0" xfId="1" applyFill="1" applyAlignment="1" applyProtection="1">
      <alignment horizontal="left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FD316530-08D8-4414-A25E-C3975FE65B28}"/>
    <cellStyle name="Normal" xfId="0" builtinId="0"/>
    <cellStyle name="Normal 2 2" xfId="1" xr:uid="{6D250EBE-BAD9-4960-8A2F-62B64D9D3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/Users/MA%20DE%20LOURDES/Documents/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/>
      <sheetData sheetId="1">
        <row r="5">
          <cell r="S5">
            <v>0</v>
          </cell>
          <cell r="T5">
            <v>185581573.94999993</v>
          </cell>
          <cell r="U5">
            <v>15719566.479999997</v>
          </cell>
          <cell r="V5">
            <v>0</v>
          </cell>
        </row>
        <row r="6">
          <cell r="S6">
            <v>385716.64000000036</v>
          </cell>
          <cell r="T6">
            <v>0</v>
          </cell>
          <cell r="U6">
            <v>0</v>
          </cell>
          <cell r="V6">
            <v>3037550.2200000007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S10">
            <v>0</v>
          </cell>
          <cell r="T10">
            <v>0</v>
          </cell>
          <cell r="U10">
            <v>0</v>
          </cell>
          <cell r="V10">
            <v>15822218.209999979</v>
          </cell>
        </row>
        <row r="11"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U12">
            <v>0</v>
          </cell>
          <cell r="V12">
            <v>0</v>
          </cell>
        </row>
        <row r="16">
          <cell r="S16">
            <v>0</v>
          </cell>
          <cell r="T16">
            <v>0</v>
          </cell>
        </row>
        <row r="17">
          <cell r="S17">
            <v>204268221.06999946</v>
          </cell>
          <cell r="T17">
            <v>0</v>
          </cell>
          <cell r="U17">
            <v>0</v>
          </cell>
          <cell r="V17">
            <v>0</v>
          </cell>
        </row>
        <row r="18"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S19">
            <v>126979.28000000026</v>
          </cell>
          <cell r="T19">
            <v>0</v>
          </cell>
          <cell r="U19">
            <v>0</v>
          </cell>
          <cell r="V19">
            <v>0</v>
          </cell>
        </row>
        <row r="20"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S21">
            <v>0</v>
          </cell>
          <cell r="T21">
            <v>80713.239999999758</v>
          </cell>
          <cell r="U21">
            <v>924097.78000020981</v>
          </cell>
          <cell r="V21">
            <v>0</v>
          </cell>
        </row>
        <row r="22">
          <cell r="S22">
            <v>0</v>
          </cell>
          <cell r="T22">
            <v>0</v>
          </cell>
          <cell r="U22">
            <v>0</v>
          </cell>
          <cell r="V22">
            <v>2229842.7599999998</v>
          </cell>
        </row>
        <row r="23">
          <cell r="S23">
            <v>0</v>
          </cell>
          <cell r="T23">
            <v>3524230.5200000107</v>
          </cell>
        </row>
        <row r="24">
          <cell r="S24">
            <v>0</v>
          </cell>
          <cell r="T24">
            <v>0</v>
          </cell>
        </row>
        <row r="31">
          <cell r="V31">
            <v>56425341.790000021</v>
          </cell>
        </row>
        <row r="32">
          <cell r="U32">
            <v>0</v>
          </cell>
          <cell r="V32">
            <v>0</v>
          </cell>
        </row>
        <row r="33">
          <cell r="U33">
            <v>0</v>
          </cell>
          <cell r="V33">
            <v>0</v>
          </cell>
        </row>
        <row r="36">
          <cell r="U36">
            <v>0</v>
          </cell>
          <cell r="V36">
            <v>21606320.489999913</v>
          </cell>
        </row>
        <row r="37">
          <cell r="U37">
            <v>66883209.930000007</v>
          </cell>
          <cell r="V37">
            <v>0</v>
          </cell>
        </row>
        <row r="38">
          <cell r="U38">
            <v>0</v>
          </cell>
          <cell r="V38">
            <v>0</v>
          </cell>
        </row>
        <row r="39">
          <cell r="U39">
            <v>0</v>
          </cell>
          <cell r="V39">
            <v>0</v>
          </cell>
        </row>
        <row r="40">
          <cell r="U40">
            <v>0</v>
          </cell>
          <cell r="V40">
            <v>0</v>
          </cell>
        </row>
        <row r="43">
          <cell r="U43">
            <v>0</v>
          </cell>
          <cell r="V43">
            <v>0</v>
          </cell>
        </row>
        <row r="44">
          <cell r="U44">
            <v>0</v>
          </cell>
          <cell r="V44">
            <v>0</v>
          </cell>
        </row>
      </sheetData>
      <sheetData sheetId="2">
        <row r="28">
          <cell r="D28">
            <v>45276889.440000027</v>
          </cell>
        </row>
        <row r="29">
          <cell r="D29">
            <v>-66883209.92999994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</sheetData>
      <sheetData sheetId="3"/>
      <sheetData sheetId="4"/>
      <sheetData sheetId="5"/>
      <sheetData sheetId="6">
        <row r="61">
          <cell r="B61">
            <v>185581573.94999969</v>
          </cell>
        </row>
      </sheetData>
      <sheetData sheetId="7">
        <row r="5">
          <cell r="F5">
            <v>185581573.94999957</v>
          </cell>
        </row>
        <row r="6">
          <cell r="F6">
            <v>-385716.64000000735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3">
          <cell r="F13">
            <v>0</v>
          </cell>
        </row>
        <row r="14">
          <cell r="F14">
            <v>-204268221.06999958</v>
          </cell>
        </row>
        <row r="15">
          <cell r="F15">
            <v>0</v>
          </cell>
        </row>
        <row r="16">
          <cell r="F16">
            <v>-126979.28000000026</v>
          </cell>
        </row>
        <row r="17">
          <cell r="F17">
            <v>0</v>
          </cell>
        </row>
        <row r="18">
          <cell r="F18">
            <v>80713.240000000224</v>
          </cell>
        </row>
        <row r="19">
          <cell r="F19">
            <v>0</v>
          </cell>
        </row>
        <row r="20">
          <cell r="F20">
            <v>3524230.5199998915</v>
          </cell>
        </row>
        <row r="21">
          <cell r="F2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37E8A-8DDA-4004-B464-91A14D6B7816}">
  <sheetPr>
    <tabColor rgb="FF0000FF"/>
    <pageSetUpPr fitToPage="1"/>
  </sheetPr>
  <dimension ref="A1:K70"/>
  <sheetViews>
    <sheetView tabSelected="1" topLeftCell="A32" zoomScaleNormal="100" workbookViewId="0">
      <selection activeCell="A52" sqref="A52"/>
    </sheetView>
  </sheetViews>
  <sheetFormatPr baseColWidth="10" defaultRowHeight="12.75" x14ac:dyDescent="0.2"/>
  <cols>
    <col min="1" max="1" width="87.83203125" style="32" customWidth="1"/>
    <col min="2" max="2" width="27.83203125" style="32" customWidth="1"/>
    <col min="3" max="3" width="25.83203125" style="31" customWidth="1"/>
    <col min="4" max="4" width="9.1640625" style="1" customWidth="1"/>
    <col min="5" max="5" width="12" style="1"/>
    <col min="6" max="6" width="14.5" style="1" customWidth="1"/>
    <col min="7" max="7" width="16.83203125" style="1" bestFit="1" customWidth="1"/>
    <col min="8" max="9" width="12" style="1"/>
    <col min="10" max="10" width="18.6640625" style="1" bestFit="1" customWidth="1"/>
    <col min="11" max="16384" width="12" style="1"/>
  </cols>
  <sheetData>
    <row r="1" spans="1:11" ht="60.75" customHeight="1" x14ac:dyDescent="0.2">
      <c r="A1" s="33" t="s">
        <v>0</v>
      </c>
      <c r="B1" s="34"/>
      <c r="C1" s="35"/>
    </row>
    <row r="2" spans="1:11" s="4" customFormat="1" ht="18.75" customHeight="1" x14ac:dyDescent="0.2">
      <c r="A2" s="2" t="s">
        <v>1</v>
      </c>
      <c r="B2" s="3" t="s">
        <v>2</v>
      </c>
      <c r="C2" s="3" t="s">
        <v>3</v>
      </c>
    </row>
    <row r="3" spans="1:11" s="7" customFormat="1" ht="14.25" customHeight="1" x14ac:dyDescent="0.2">
      <c r="A3" s="5" t="s">
        <v>4</v>
      </c>
      <c r="B3" s="6">
        <f>+B4+B13</f>
        <v>204780916.98999944</v>
      </c>
      <c r="C3" s="6">
        <f>+C4+C13</f>
        <v>189186517.70999995</v>
      </c>
      <c r="F3" s="8"/>
      <c r="G3" s="8"/>
      <c r="H3" s="9"/>
    </row>
    <row r="4" spans="1:11" ht="14.25" customHeight="1" x14ac:dyDescent="0.2">
      <c r="A4" s="10" t="s">
        <v>5</v>
      </c>
      <c r="B4" s="6">
        <f>SUM(B5:B11)</f>
        <v>385716.64000000036</v>
      </c>
      <c r="C4" s="6">
        <f>SUM(C5:C11)</f>
        <v>185581573.94999993</v>
      </c>
    </row>
    <row r="5" spans="1:11" ht="15" customHeight="1" x14ac:dyDescent="0.2">
      <c r="A5" s="11" t="s">
        <v>6</v>
      </c>
      <c r="B5" s="12">
        <f>[1]ESF!$S$5</f>
        <v>0</v>
      </c>
      <c r="C5" s="12">
        <f>[1]ESF!$T$5</f>
        <v>185581573.94999993</v>
      </c>
      <c r="F5" s="13">
        <f>+$B$5+[1]EFE!$B$61</f>
        <v>185581573.94999969</v>
      </c>
      <c r="G5" s="8">
        <f>+$C$5-[1]EFE!$B$61</f>
        <v>2.384185791015625E-7</v>
      </c>
      <c r="H5" s="9" t="s">
        <v>7</v>
      </c>
      <c r="J5" s="8">
        <f>-$B$5+$C$5-[1]EAA!$F$5</f>
        <v>3.5762786865234375E-7</v>
      </c>
      <c r="K5" s="9" t="s">
        <v>8</v>
      </c>
    </row>
    <row r="6" spans="1:11" ht="15" customHeight="1" x14ac:dyDescent="0.2">
      <c r="A6" s="14" t="s">
        <v>9</v>
      </c>
      <c r="B6" s="15">
        <f>[1]ESF!$S$6</f>
        <v>385716.64000000036</v>
      </c>
      <c r="C6" s="16">
        <f>[1]ESF!$T$6</f>
        <v>0</v>
      </c>
      <c r="J6" s="8">
        <f>-$B$6+$C$6-[1]EAA!$F$6</f>
        <v>6.9849193096160889E-9</v>
      </c>
      <c r="K6" s="9" t="s">
        <v>8</v>
      </c>
    </row>
    <row r="7" spans="1:11" x14ac:dyDescent="0.2">
      <c r="A7" s="17" t="s">
        <v>10</v>
      </c>
      <c r="B7" s="15">
        <f>[1]ESF!$S$7</f>
        <v>0</v>
      </c>
      <c r="C7" s="16">
        <f>[1]ESF!$T$7</f>
        <v>0</v>
      </c>
      <c r="J7" s="8">
        <f>-$B$7+$C$7-[1]EAA!$F$7</f>
        <v>0</v>
      </c>
      <c r="K7" s="9" t="s">
        <v>8</v>
      </c>
    </row>
    <row r="8" spans="1:11" x14ac:dyDescent="0.2">
      <c r="A8" s="17" t="s">
        <v>11</v>
      </c>
      <c r="B8" s="15">
        <f>[1]ESF!$S$8</f>
        <v>0</v>
      </c>
      <c r="C8" s="16">
        <f>[1]ESF!$T$8</f>
        <v>0</v>
      </c>
      <c r="J8" s="8">
        <f>+$B$8+$C$8-[1]EAA!$F$8</f>
        <v>0</v>
      </c>
      <c r="K8" s="9" t="s">
        <v>8</v>
      </c>
    </row>
    <row r="9" spans="1:11" x14ac:dyDescent="0.2">
      <c r="A9" s="18" t="s">
        <v>12</v>
      </c>
      <c r="B9" s="15">
        <f>[1]ESF!$S$9</f>
        <v>0</v>
      </c>
      <c r="C9" s="16">
        <f>[1]ESF!$T$9</f>
        <v>0</v>
      </c>
      <c r="J9" s="8">
        <f>+$B$9+$C$9-[1]EAA!$F$9</f>
        <v>0</v>
      </c>
      <c r="K9" s="9" t="s">
        <v>8</v>
      </c>
    </row>
    <row r="10" spans="1:11" ht="15" customHeight="1" x14ac:dyDescent="0.2">
      <c r="A10" s="14" t="s">
        <v>13</v>
      </c>
      <c r="B10" s="15">
        <f>[1]ESF!$S$10</f>
        <v>0</v>
      </c>
      <c r="C10" s="16">
        <f>[1]ESF!$T$10</f>
        <v>0</v>
      </c>
      <c r="J10" s="8">
        <f>+$B$10+$C$10-[1]EAA!$F$10</f>
        <v>0</v>
      </c>
      <c r="K10" s="9" t="s">
        <v>8</v>
      </c>
    </row>
    <row r="11" spans="1:11" x14ac:dyDescent="0.2">
      <c r="A11" s="14" t="s">
        <v>14</v>
      </c>
      <c r="B11" s="15">
        <f>[1]ESF!$S$11</f>
        <v>0</v>
      </c>
      <c r="C11" s="16">
        <f>[1]ESF!$T$11</f>
        <v>0</v>
      </c>
      <c r="J11" s="8">
        <f>+$B$11+$C$11-[1]EAA!$F$11</f>
        <v>0</v>
      </c>
      <c r="K11" s="9" t="s">
        <v>8</v>
      </c>
    </row>
    <row r="12" spans="1:11" ht="11.25" customHeight="1" x14ac:dyDescent="0.2">
      <c r="A12" s="19"/>
      <c r="B12" s="20"/>
      <c r="C12" s="20"/>
    </row>
    <row r="13" spans="1:11" ht="14.25" customHeight="1" x14ac:dyDescent="0.2">
      <c r="A13" s="10" t="s">
        <v>15</v>
      </c>
      <c r="B13" s="6">
        <f>SUM(B14:B22)</f>
        <v>204395200.34999946</v>
      </c>
      <c r="C13" s="6">
        <f>SUM(C14:C22)</f>
        <v>3604943.7600000105</v>
      </c>
    </row>
    <row r="14" spans="1:11" ht="15" customHeight="1" x14ac:dyDescent="0.2">
      <c r="A14" s="21" t="s">
        <v>16</v>
      </c>
      <c r="B14" s="12">
        <f>[1]ESF!$S$16</f>
        <v>0</v>
      </c>
      <c r="C14" s="12">
        <f>[1]ESF!$T$16</f>
        <v>0</v>
      </c>
      <c r="J14" s="8">
        <f>+$B$14+$C$14-[1]EAA!$F$13</f>
        <v>0</v>
      </c>
      <c r="K14" s="9" t="s">
        <v>8</v>
      </c>
    </row>
    <row r="15" spans="1:11" ht="15.75" customHeight="1" x14ac:dyDescent="0.2">
      <c r="A15" s="14" t="s">
        <v>17</v>
      </c>
      <c r="B15" s="16">
        <f>[1]ESF!$S$17</f>
        <v>204268221.06999946</v>
      </c>
      <c r="C15" s="16">
        <f>[1]ESF!$T$17</f>
        <v>0</v>
      </c>
      <c r="J15" s="8">
        <f>+$B$15+$C$15-[1]EAA!$F$14</f>
        <v>408536442.13999903</v>
      </c>
      <c r="K15" s="9" t="s">
        <v>8</v>
      </c>
    </row>
    <row r="16" spans="1:11" ht="16.5" customHeight="1" x14ac:dyDescent="0.2">
      <c r="A16" s="14" t="s">
        <v>18</v>
      </c>
      <c r="B16" s="16">
        <f>[1]ESF!$S$18</f>
        <v>0</v>
      </c>
      <c r="C16" s="16">
        <f>[1]ESF!$T$18</f>
        <v>0</v>
      </c>
      <c r="J16" s="8">
        <f>+$B$16+$C$16-[1]EAA!$F$15</f>
        <v>0</v>
      </c>
      <c r="K16" s="9" t="s">
        <v>8</v>
      </c>
    </row>
    <row r="17" spans="1:11" ht="13.5" customHeight="1" x14ac:dyDescent="0.2">
      <c r="A17" s="14" t="s">
        <v>19</v>
      </c>
      <c r="B17" s="16">
        <f>[1]ESF!$S$19</f>
        <v>126979.28000000026</v>
      </c>
      <c r="C17" s="16">
        <f>[1]ESF!$T$19</f>
        <v>0</v>
      </c>
      <c r="J17" s="8">
        <f>-$B$17+$C$17-[1]EAA!$F$16</f>
        <v>0</v>
      </c>
      <c r="K17" s="9" t="s">
        <v>8</v>
      </c>
    </row>
    <row r="18" spans="1:11" ht="15" customHeight="1" x14ac:dyDescent="0.2">
      <c r="A18" s="14" t="s">
        <v>20</v>
      </c>
      <c r="B18" s="16">
        <f>[1]ESF!$S$20</f>
        <v>0</v>
      </c>
      <c r="C18" s="16">
        <f>[1]ESF!$T$20</f>
        <v>0</v>
      </c>
      <c r="J18" s="8">
        <f>+$B$18+$C$18-[1]EAA!$F$17</f>
        <v>0</v>
      </c>
      <c r="K18" s="9" t="s">
        <v>8</v>
      </c>
    </row>
    <row r="19" spans="1:11" ht="15" customHeight="1" x14ac:dyDescent="0.2">
      <c r="A19" s="17" t="s">
        <v>21</v>
      </c>
      <c r="B19" s="16">
        <f>[1]ESF!$S$21</f>
        <v>0</v>
      </c>
      <c r="C19" s="16">
        <f>[1]ESF!$T$21</f>
        <v>80713.239999999758</v>
      </c>
      <c r="J19" s="8">
        <f>-$B$19+$C$19-[1]EAA!$F$18</f>
        <v>-4.6566128730773926E-10</v>
      </c>
      <c r="K19" s="9" t="s">
        <v>8</v>
      </c>
    </row>
    <row r="20" spans="1:11" ht="14.25" customHeight="1" x14ac:dyDescent="0.2">
      <c r="A20" s="17" t="s">
        <v>22</v>
      </c>
      <c r="B20" s="16">
        <f>[1]ESF!$S$22</f>
        <v>0</v>
      </c>
      <c r="C20" s="16">
        <f>[1]ESF!$T$22</f>
        <v>0</v>
      </c>
      <c r="J20" s="8">
        <f>+$B$20+$C$20-[1]EAA!$F$19</f>
        <v>0</v>
      </c>
      <c r="K20" s="9" t="s">
        <v>8</v>
      </c>
    </row>
    <row r="21" spans="1:11" ht="15" customHeight="1" x14ac:dyDescent="0.2">
      <c r="A21" s="17" t="s">
        <v>23</v>
      </c>
      <c r="B21" s="16">
        <f>[1]ESF!$S$23</f>
        <v>0</v>
      </c>
      <c r="C21" s="16">
        <f>[1]ESF!$T$23</f>
        <v>3524230.5200000107</v>
      </c>
      <c r="J21" s="8">
        <f>+$B$21+$C$21-[1]EAA!$F$20</f>
        <v>1.1920928955078125E-7</v>
      </c>
      <c r="K21" s="9" t="s">
        <v>8</v>
      </c>
    </row>
    <row r="22" spans="1:11" ht="15" customHeight="1" x14ac:dyDescent="0.2">
      <c r="A22" s="18" t="s">
        <v>24</v>
      </c>
      <c r="B22" s="16">
        <f>[1]ESF!$S$24</f>
        <v>0</v>
      </c>
      <c r="C22" s="16">
        <f>[1]ESF!$T$24</f>
        <v>0</v>
      </c>
      <c r="J22" s="8">
        <f>+$B$22+$C$22-[1]EAA!$F$21</f>
        <v>0</v>
      </c>
      <c r="K22" s="9" t="s">
        <v>8</v>
      </c>
    </row>
    <row r="23" spans="1:11" s="7" customFormat="1" ht="11.25" customHeight="1" x14ac:dyDescent="0.2">
      <c r="A23" s="22"/>
      <c r="B23" s="20"/>
      <c r="C23" s="20"/>
    </row>
    <row r="24" spans="1:11" s="7" customFormat="1" ht="14.25" customHeight="1" x14ac:dyDescent="0.2">
      <c r="A24" s="23" t="s">
        <v>25</v>
      </c>
      <c r="B24" s="6">
        <f>+B25+B35</f>
        <v>16643664.260000207</v>
      </c>
      <c r="C24" s="6">
        <f>+C25+C35</f>
        <v>21089611.189999975</v>
      </c>
    </row>
    <row r="25" spans="1:11" ht="14.25" customHeight="1" x14ac:dyDescent="0.2">
      <c r="A25" s="10" t="s">
        <v>26</v>
      </c>
      <c r="B25" s="6">
        <f>SUM(B26:B33)</f>
        <v>15719566.479999997</v>
      </c>
      <c r="C25" s="6">
        <f>SUM(C26:C33)</f>
        <v>18859768.429999977</v>
      </c>
    </row>
    <row r="26" spans="1:11" ht="16.5" customHeight="1" x14ac:dyDescent="0.2">
      <c r="A26" s="21" t="s">
        <v>27</v>
      </c>
      <c r="B26" s="12">
        <f>[1]ESF!$U$5</f>
        <v>15719566.479999997</v>
      </c>
      <c r="C26" s="12">
        <f>[1]ESF!$V$5</f>
        <v>0</v>
      </c>
    </row>
    <row r="27" spans="1:11" ht="15" customHeight="1" x14ac:dyDescent="0.2">
      <c r="A27" s="14" t="s">
        <v>28</v>
      </c>
      <c r="B27" s="16">
        <f>[1]ESF!$U$6</f>
        <v>0</v>
      </c>
      <c r="C27" s="16">
        <f>[1]ESF!$V$6</f>
        <v>3037550.2200000007</v>
      </c>
    </row>
    <row r="28" spans="1:11" ht="15" customHeight="1" x14ac:dyDescent="0.2">
      <c r="A28" s="17" t="s">
        <v>29</v>
      </c>
      <c r="B28" s="16">
        <f>[1]ESF!$U$7</f>
        <v>0</v>
      </c>
      <c r="C28" s="16">
        <f>[1]ESF!$V$7</f>
        <v>0</v>
      </c>
    </row>
    <row r="29" spans="1:11" ht="15" customHeight="1" x14ac:dyDescent="0.2">
      <c r="A29" s="18" t="s">
        <v>30</v>
      </c>
      <c r="B29" s="16">
        <f>[1]ESF!$U$8</f>
        <v>0</v>
      </c>
      <c r="C29" s="16">
        <f>[1]ESF!$V$8</f>
        <v>0</v>
      </c>
    </row>
    <row r="30" spans="1:11" ht="15" customHeight="1" x14ac:dyDescent="0.2">
      <c r="A30" s="14" t="s">
        <v>31</v>
      </c>
      <c r="B30" s="16">
        <f>[1]ESF!$U$9</f>
        <v>0</v>
      </c>
      <c r="C30" s="16">
        <f>[1]ESF!$V$9</f>
        <v>0</v>
      </c>
    </row>
    <row r="31" spans="1:11" ht="15.75" customHeight="1" x14ac:dyDescent="0.2">
      <c r="A31" s="14" t="s">
        <v>32</v>
      </c>
      <c r="B31" s="16">
        <f>[1]ESF!$U$10</f>
        <v>0</v>
      </c>
      <c r="C31" s="16">
        <f>[1]ESF!$V$10</f>
        <v>15822218.209999979</v>
      </c>
    </row>
    <row r="32" spans="1:11" ht="14.25" customHeight="1" x14ac:dyDescent="0.2">
      <c r="A32" s="14" t="s">
        <v>33</v>
      </c>
      <c r="B32" s="16">
        <f>[1]ESF!$U$11</f>
        <v>0</v>
      </c>
      <c r="C32" s="16">
        <f>[1]ESF!$V$11</f>
        <v>0</v>
      </c>
    </row>
    <row r="33" spans="1:3" ht="14.25" customHeight="1" x14ac:dyDescent="0.2">
      <c r="A33" s="17" t="s">
        <v>34</v>
      </c>
      <c r="B33" s="16">
        <f>[1]ESF!$U$12</f>
        <v>0</v>
      </c>
      <c r="C33" s="16">
        <f>[1]ESF!$V$12</f>
        <v>0</v>
      </c>
    </row>
    <row r="34" spans="1:3" ht="11.25" customHeight="1" x14ac:dyDescent="0.2">
      <c r="A34" s="19"/>
      <c r="B34" s="20"/>
      <c r="C34" s="20"/>
    </row>
    <row r="35" spans="1:3" ht="14.25" customHeight="1" x14ac:dyDescent="0.2">
      <c r="A35" s="10" t="s">
        <v>35</v>
      </c>
      <c r="B35" s="6">
        <f>SUM(B36:B41)</f>
        <v>924097.78000020981</v>
      </c>
      <c r="C35" s="6">
        <f>SUM(C36:C41)</f>
        <v>2229842.7599999998</v>
      </c>
    </row>
    <row r="36" spans="1:3" ht="15" customHeight="1" x14ac:dyDescent="0.2">
      <c r="A36" s="21" t="s">
        <v>36</v>
      </c>
      <c r="B36" s="12">
        <f>[1]ESF!$U$17</f>
        <v>0</v>
      </c>
      <c r="C36" s="12">
        <f>[1]ESF!$V$17</f>
        <v>0</v>
      </c>
    </row>
    <row r="37" spans="1:3" ht="14.25" customHeight="1" x14ac:dyDescent="0.2">
      <c r="A37" s="17" t="s">
        <v>37</v>
      </c>
      <c r="B37" s="16">
        <f>[1]ESF!$U$18</f>
        <v>0</v>
      </c>
      <c r="C37" s="16">
        <f>[1]ESF!$V$18</f>
        <v>0</v>
      </c>
    </row>
    <row r="38" spans="1:3" ht="15" customHeight="1" x14ac:dyDescent="0.2">
      <c r="A38" s="17" t="s">
        <v>38</v>
      </c>
      <c r="B38" s="16">
        <f>[1]ESF!$U$19</f>
        <v>0</v>
      </c>
      <c r="C38" s="16">
        <f>[1]ESF!$V$19</f>
        <v>0</v>
      </c>
    </row>
    <row r="39" spans="1:3" ht="15" customHeight="1" x14ac:dyDescent="0.2">
      <c r="A39" s="18" t="s">
        <v>39</v>
      </c>
      <c r="B39" s="16">
        <f>[1]ESF!$U$20</f>
        <v>0</v>
      </c>
      <c r="C39" s="16">
        <f>[1]ESF!$V$20</f>
        <v>0</v>
      </c>
    </row>
    <row r="40" spans="1:3" ht="15" customHeight="1" x14ac:dyDescent="0.2">
      <c r="A40" s="14" t="s">
        <v>40</v>
      </c>
      <c r="B40" s="16">
        <f>[1]ESF!$U$21</f>
        <v>924097.78000020981</v>
      </c>
      <c r="C40" s="16">
        <f>[1]ESF!$V$21</f>
        <v>0</v>
      </c>
    </row>
    <row r="41" spans="1:3" ht="15" customHeight="1" x14ac:dyDescent="0.2">
      <c r="A41" s="17" t="s">
        <v>41</v>
      </c>
      <c r="B41" s="16">
        <f>[1]ESF!$U$22</f>
        <v>0</v>
      </c>
      <c r="C41" s="16">
        <f>[1]ESF!$V$22</f>
        <v>2229842.7599999998</v>
      </c>
    </row>
    <row r="42" spans="1:3" ht="11.25" customHeight="1" x14ac:dyDescent="0.2">
      <c r="A42" s="19"/>
      <c r="B42" s="20"/>
      <c r="C42" s="20"/>
    </row>
    <row r="43" spans="1:3" s="7" customFormat="1" ht="15.75" customHeight="1" x14ac:dyDescent="0.2">
      <c r="A43" s="23" t="s">
        <v>42</v>
      </c>
      <c r="B43" s="6">
        <f>+B45+B50+B57</f>
        <v>66883209.930000007</v>
      </c>
      <c r="C43" s="6">
        <f>+C45+C50+C57</f>
        <v>78031662.279999942</v>
      </c>
    </row>
    <row r="44" spans="1:3" s="7" customFormat="1" ht="11.25" customHeight="1" x14ac:dyDescent="0.2">
      <c r="A44" s="23"/>
      <c r="B44" s="24"/>
      <c r="C44" s="24"/>
    </row>
    <row r="45" spans="1:3" ht="14.25" customHeight="1" x14ac:dyDescent="0.2">
      <c r="A45" s="10" t="s">
        <v>43</v>
      </c>
      <c r="B45" s="6">
        <f>SUM(B46:B48)</f>
        <v>0</v>
      </c>
      <c r="C45" s="6">
        <f>SUM(C46:C48)</f>
        <v>56425341.790000021</v>
      </c>
    </row>
    <row r="46" spans="1:3" ht="15.75" customHeight="1" x14ac:dyDescent="0.2">
      <c r="A46" s="21" t="s">
        <v>44</v>
      </c>
      <c r="B46" s="25">
        <v>0</v>
      </c>
      <c r="C46" s="12">
        <f>[1]ESF!$V$31</f>
        <v>56425341.790000021</v>
      </c>
    </row>
    <row r="47" spans="1:3" ht="15" customHeight="1" x14ac:dyDescent="0.2">
      <c r="A47" s="14" t="s">
        <v>45</v>
      </c>
      <c r="B47" s="26">
        <f>[1]ESF!$U$32*-1</f>
        <v>0</v>
      </c>
      <c r="C47" s="15">
        <f>[1]ESF!$V$32</f>
        <v>0</v>
      </c>
    </row>
    <row r="48" spans="1:3" ht="15" customHeight="1" x14ac:dyDescent="0.2">
      <c r="A48" s="14" t="s">
        <v>46</v>
      </c>
      <c r="B48" s="16">
        <f>[1]ESF!$U$33</f>
        <v>0</v>
      </c>
      <c r="C48" s="15">
        <f>[1]ESF!$V$33</f>
        <v>0</v>
      </c>
    </row>
    <row r="49" spans="1:8" ht="11.25" customHeight="1" x14ac:dyDescent="0.2">
      <c r="A49" s="19"/>
      <c r="B49" s="20"/>
      <c r="C49" s="20"/>
    </row>
    <row r="50" spans="1:8" ht="15.75" customHeight="1" x14ac:dyDescent="0.2">
      <c r="A50" s="10" t="s">
        <v>47</v>
      </c>
      <c r="B50" s="6">
        <f>SUM(B51:B55)</f>
        <v>66883209.930000007</v>
      </c>
      <c r="C50" s="6">
        <f>SUM(C51:C55)</f>
        <v>21606320.489999913</v>
      </c>
      <c r="F50" s="27"/>
      <c r="G50" s="27"/>
    </row>
    <row r="51" spans="1:8" ht="15" customHeight="1" x14ac:dyDescent="0.2">
      <c r="A51" s="11" t="s">
        <v>62</v>
      </c>
      <c r="B51" s="12">
        <f>[1]ESF!$U$36</f>
        <v>0</v>
      </c>
      <c r="C51" s="12">
        <f>[1]ESF!$V$36</f>
        <v>21606320.489999913</v>
      </c>
      <c r="F51" s="13">
        <f>+$C$51-([1]VHP!$D$28+[1]VHP!$D$29)</f>
        <v>43212640.979999825</v>
      </c>
      <c r="G51" s="8">
        <f>+$C$51+([1]VHP!$D$28+[1]VHP!$D$29)</f>
        <v>0</v>
      </c>
      <c r="H51" s="9" t="s">
        <v>48</v>
      </c>
    </row>
    <row r="52" spans="1:8" ht="15.75" customHeight="1" x14ac:dyDescent="0.2">
      <c r="A52" s="18" t="s">
        <v>49</v>
      </c>
      <c r="B52" s="16">
        <f>[1]ESF!$U$37</f>
        <v>66883209.930000007</v>
      </c>
      <c r="C52" s="15">
        <f>[1]ESF!$V$37</f>
        <v>0</v>
      </c>
    </row>
    <row r="53" spans="1:8" ht="15" customHeight="1" x14ac:dyDescent="0.2">
      <c r="A53" s="17" t="s">
        <v>50</v>
      </c>
      <c r="B53" s="16">
        <f>[1]ESF!$U$38</f>
        <v>0</v>
      </c>
      <c r="C53" s="15">
        <f>[1]ESF!$V$38</f>
        <v>0</v>
      </c>
      <c r="F53" s="8">
        <f>+$B$53-[1]VHP!$D$30</f>
        <v>0</v>
      </c>
      <c r="G53" s="8">
        <f>+$C$53-[1]VHP!$D$30</f>
        <v>0</v>
      </c>
      <c r="H53" s="9" t="s">
        <v>51</v>
      </c>
    </row>
    <row r="54" spans="1:8" ht="15" customHeight="1" x14ac:dyDescent="0.2">
      <c r="A54" s="17" t="s">
        <v>52</v>
      </c>
      <c r="B54" s="16">
        <f>[1]ESF!$U$39</f>
        <v>0</v>
      </c>
      <c r="C54" s="15">
        <f>[1]ESF!$V$39</f>
        <v>0</v>
      </c>
      <c r="F54" s="8">
        <f>+$B$54-[1]VHP!$D$31</f>
        <v>0</v>
      </c>
      <c r="G54" s="8">
        <f>+$C$54-[1]VHP!$D$31</f>
        <v>0</v>
      </c>
      <c r="H54" s="9" t="s">
        <v>51</v>
      </c>
    </row>
    <row r="55" spans="1:8" ht="16.5" customHeight="1" x14ac:dyDescent="0.2">
      <c r="A55" s="17" t="s">
        <v>53</v>
      </c>
      <c r="B55" s="16">
        <f>[1]ESF!$U$40</f>
        <v>0</v>
      </c>
      <c r="C55" s="15">
        <f>[1]ESF!$V$40</f>
        <v>0</v>
      </c>
      <c r="F55" s="8">
        <f>+$B$55-[1]VHP!$D$32</f>
        <v>0</v>
      </c>
      <c r="G55" s="8">
        <f>+$C$55-[1]VHP!$D$32</f>
        <v>0</v>
      </c>
      <c r="H55" s="9" t="s">
        <v>51</v>
      </c>
    </row>
    <row r="56" spans="1:8" ht="11.25" customHeight="1" x14ac:dyDescent="0.2">
      <c r="A56" s="19"/>
      <c r="B56" s="20"/>
      <c r="C56" s="20"/>
    </row>
    <row r="57" spans="1:8" ht="16.5" customHeight="1" x14ac:dyDescent="0.2">
      <c r="A57" s="10" t="s">
        <v>54</v>
      </c>
      <c r="B57" s="6">
        <f>SUM(B58:B59)</f>
        <v>0</v>
      </c>
      <c r="C57" s="6">
        <f>SUM(C58:C59)</f>
        <v>0</v>
      </c>
    </row>
    <row r="58" spans="1:8" ht="17.25" customHeight="1" x14ac:dyDescent="0.2">
      <c r="A58" s="21" t="s">
        <v>55</v>
      </c>
      <c r="B58" s="12">
        <f>[1]ESF!$U$43</f>
        <v>0</v>
      </c>
      <c r="C58" s="12">
        <f>[1]ESF!$V$43</f>
        <v>0</v>
      </c>
    </row>
    <row r="59" spans="1:8" ht="16.5" customHeight="1" x14ac:dyDescent="0.2">
      <c r="A59" s="14" t="s">
        <v>56</v>
      </c>
      <c r="B59" s="15">
        <f>[1]ESF!$U$44</f>
        <v>0</v>
      </c>
      <c r="C59" s="16">
        <f>[1]ESF!$V$44</f>
        <v>0</v>
      </c>
    </row>
    <row r="60" spans="1:8" ht="11.25" customHeight="1" x14ac:dyDescent="0.2">
      <c r="A60" s="22"/>
      <c r="B60" s="20"/>
      <c r="C60" s="20"/>
    </row>
    <row r="62" spans="1:8" ht="16.5" customHeight="1" x14ac:dyDescent="0.2">
      <c r="A62" s="1" t="s">
        <v>57</v>
      </c>
      <c r="B62" s="28"/>
      <c r="C62" s="28"/>
    </row>
    <row r="69" spans="1:2" x14ac:dyDescent="0.2">
      <c r="A69" s="29" t="s">
        <v>58</v>
      </c>
      <c r="B69" s="30" t="s">
        <v>59</v>
      </c>
    </row>
    <row r="70" spans="1:2" x14ac:dyDescent="0.2">
      <c r="A70" s="29" t="s">
        <v>60</v>
      </c>
      <c r="B70" s="30" t="s">
        <v>61</v>
      </c>
    </row>
  </sheetData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2026-01-19T20:31:16Z</dcterms:created>
  <dcterms:modified xsi:type="dcterms:W3CDTF">2026-01-21T18:43:23Z</dcterms:modified>
</cp:coreProperties>
</file>