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4C587AA6-638C-4F9C-9A6D-F9E0A855F035}" xr6:coauthVersionLast="47" xr6:coauthVersionMax="47" xr10:uidLastSave="{00000000-0000-0000-0000-000000000000}"/>
  <bookViews>
    <workbookView xWindow="45" yWindow="60" windowWidth="13845" windowHeight="15015" xr2:uid="{C04E7F59-E808-4082-8C80-18A67952225C}"/>
  </bookViews>
  <sheets>
    <sheet name="AC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B61" i="1"/>
  <c r="B59" i="1"/>
  <c r="B55" i="1" s="1"/>
  <c r="B56" i="1"/>
  <c r="C55" i="1"/>
  <c r="C48" i="1"/>
  <c r="B48" i="1"/>
  <c r="C43" i="1"/>
  <c r="B43" i="1"/>
  <c r="C32" i="1"/>
  <c r="B32" i="1"/>
  <c r="B30" i="1"/>
  <c r="B29" i="1"/>
  <c r="B27" i="1" s="1"/>
  <c r="B64" i="1" s="1"/>
  <c r="B28" i="1"/>
  <c r="C27" i="1"/>
  <c r="C24" i="1"/>
  <c r="C66" i="1" s="1"/>
  <c r="B24" i="1"/>
  <c r="C17" i="1"/>
  <c r="B17" i="1"/>
  <c r="C13" i="1"/>
  <c r="B13" i="1"/>
  <c r="B11" i="1"/>
  <c r="C4" i="1"/>
  <c r="B4" i="1"/>
  <c r="G69" i="1" l="1"/>
  <c r="G68" i="1"/>
  <c r="G66" i="1"/>
  <c r="B66" i="1"/>
  <c r="F67" i="1" l="1"/>
  <c r="F66" i="1"/>
</calcChain>
</file>

<file path=xl/sharedStrings.xml><?xml version="1.0" encoding="utf-8"?>
<sst xmlns="http://schemas.openxmlformats.org/spreadsheetml/2006/main" count="64" uniqueCount="64">
  <si>
    <t>Fondos Guanajuato de Financiamiento
Estado de Actividades
Del 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</si>
  <si>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</si>
  <si>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</si>
  <si>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</si>
  <si>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</si>
  <si>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</si>
  <si>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</si>
  <si>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</si>
  <si>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</si>
  <si>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</si>
  <si>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</si>
  <si>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</si>
  <si>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</si>
  <si>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</si>
  <si>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</si>
  <si>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</si>
  <si>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</si>
  <si>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</si>
  <si>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</si>
  <si>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</si>
  <si>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</si>
  <si>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</si>
  <si>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</si>
  <si>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</si>
  <si>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</si>
  <si>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</si>
  <si>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</si>
  <si>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</si>
  <si>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</si>
  <si>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</si>
  <si>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</si>
  <si>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</si>
  <si>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</si>
  <si>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</si>
  <si>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</si>
  <si>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</si>
  <si>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</si>
  <si>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</si>
  <si>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</si>
  <si>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</si>
  <si>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</si>
  <si>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</si>
  <si>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</si>
  <si>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</si>
  <si>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</si>
  <si>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</si>
  <si>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</si>
  <si>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</si>
  <si>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</si>
  <si>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</si>
  <si>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</si>
  <si>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</si>
  <si>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</si>
  <si>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</si>
  <si>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01 ACT-ESF 01</t>
  </si>
  <si>
    <t>02 ACT-VHP 01</t>
  </si>
  <si>
    <t>02 ACT-VHP 02</t>
  </si>
  <si>
    <t>Bajo protesta de decir verdad declaramos que los Estados Financieros y sus notas, son razonablemente correctos y son responsabilidad del emisor.</t>
  </si>
  <si>
    <t>02 ACT-VHP 03</t>
  </si>
  <si>
    <t xml:space="preserve">        Ricardo Martínez Huaracha</t>
  </si>
  <si>
    <t>Fátima Karina López Jiménez</t>
  </si>
  <si>
    <t xml:space="preserve">      Director General y Liquidador</t>
  </si>
  <si>
    <t xml:space="preserve">      Coordinador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</si>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</sst>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EBBF8741-1B44-4C80-BCCD-5DD12F365D89}"/>
    <cellStyle name="Normal" xfId="0" builtinId="0"/>
    <cellStyle name="Normal 2 2" xfId="1" xr:uid="{7EEB9F57-672E-4E13-A20A-60FBBA196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RM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107399909.43000002</v>
          </cell>
        </row>
        <row r="74">
          <cell r="E74">
            <v>10944731.589999998</v>
          </cell>
        </row>
        <row r="80">
          <cell r="E80">
            <v>8906967.1500000004</v>
          </cell>
        </row>
      </sheetData>
      <sheetData sheetId="3"/>
      <sheetData sheetId="4">
        <row r="14">
          <cell r="D14">
            <v>0</v>
          </cell>
        </row>
      </sheetData>
      <sheetData sheetId="5">
        <row r="16">
          <cell r="H16">
            <v>1542908750.1700001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27266194.269999996</v>
          </cell>
        </row>
        <row r="54">
          <cell r="E54">
            <v>400727.18999999994</v>
          </cell>
        </row>
        <row r="66">
          <cell r="E66">
            <v>14604399.789999997</v>
          </cell>
        </row>
      </sheetData>
      <sheetData sheetId="3"/>
      <sheetData sheetId="4">
        <row r="25">
          <cell r="D25">
            <v>7821.13</v>
          </cell>
        </row>
      </sheetData>
      <sheetData sheetId="5">
        <row r="29">
          <cell r="H29">
            <v>45025362.419999994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>
        <row r="36">
          <cell r="E36">
            <v>45276889.440000027</v>
          </cell>
          <cell r="F36">
            <v>66883209.92999994</v>
          </cell>
        </row>
      </sheetData>
      <sheetData sheetId="2">
        <row r="10">
          <cell r="D10">
            <v>66883209.92999994</v>
          </cell>
        </row>
        <row r="28">
          <cell r="D28">
            <v>45276889.440000027</v>
          </cell>
        </row>
        <row r="29">
          <cell r="D29">
            <v>-66883209.92999994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C867-B90C-435E-99B6-A1DFAFE288EC}">
  <sheetPr>
    <tabColor rgb="FF0000FF"/>
    <pageSetUpPr fitToPage="1"/>
  </sheetPr>
  <dimension ref="A1:H77"/>
  <sheetViews>
    <sheetView tabSelected="1" topLeftCell="A44" zoomScale="90" zoomScaleNormal="90" workbookViewId="0">
      <selection activeCell="A67" sqref="A67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5" width="10.28515625" style="1"/>
    <col min="6" max="6" width="14.7109375" style="1" bestFit="1" customWidth="1"/>
    <col min="7" max="7" width="10.42578125" style="1" customWidth="1"/>
    <col min="8" max="16384" width="10.28515625" style="1"/>
  </cols>
  <sheetData>
    <row r="1" spans="1:3" ht="60.75" customHeight="1" x14ac:dyDescent="0.25">
      <c r="A1" s="42" t="s">
        <v>0</v>
      </c>
      <c r="B1" s="43"/>
      <c r="C1" s="44"/>
    </row>
    <row r="2" spans="1:3" ht="16.5" customHeight="1" x14ac:dyDescent="0.25">
      <c r="A2" s="2" t="s">
        <v>1</v>
      </c>
      <c r="B2" s="2">
        <v>2025</v>
      </c>
      <c r="C2" s="2">
        <v>2024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107399909.43000002</v>
      </c>
      <c r="C4" s="9">
        <f>SUM(C5:C11)</f>
        <v>120289707.56999995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107399909.43000002</v>
      </c>
      <c r="C11" s="16">
        <v>120289707.56999995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f>SUM(C14:C15)</f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f>SUM(C18:C22)</f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107399909.43000002</v>
      </c>
      <c r="C24" s="8">
        <f>+C4+C13+C17</f>
        <v>120289707.56999995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42271321.249999993</v>
      </c>
      <c r="C27" s="22">
        <f>SUM(C28:C30)</f>
        <v>49203289.150000006</v>
      </c>
    </row>
    <row r="28" spans="1:3" ht="14.25" customHeight="1" x14ac:dyDescent="0.2">
      <c r="A28" s="10" t="s">
        <v>23</v>
      </c>
      <c r="B28" s="29">
        <f>'[2]EA b'!$E$44</f>
        <v>27266194.269999996</v>
      </c>
      <c r="C28" s="29">
        <v>27531338.18</v>
      </c>
    </row>
    <row r="29" spans="1:3" ht="14.25" customHeight="1" x14ac:dyDescent="0.2">
      <c r="A29" s="15" t="s">
        <v>24</v>
      </c>
      <c r="B29" s="30">
        <f>'[2]EA b'!$E$54</f>
        <v>400727.18999999994</v>
      </c>
      <c r="C29" s="16">
        <v>572471.64</v>
      </c>
    </row>
    <row r="30" spans="1:3" ht="13.5" customHeight="1" x14ac:dyDescent="0.2">
      <c r="A30" s="15" t="s">
        <v>25</v>
      </c>
      <c r="B30" s="16">
        <f>'[2]EA b'!$E$66</f>
        <v>14604399.789999997</v>
      </c>
      <c r="C30" s="16">
        <v>21099479.330000006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f>SUM(C33:C41)</f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f>SUM(C44:C46)</f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f>SUM(C49:C53)</f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19851698.739999998</v>
      </c>
      <c r="C55" s="22">
        <f>SUM(C56:C59)</f>
        <v>4203208.49</v>
      </c>
    </row>
    <row r="56" spans="1:3" ht="15" customHeight="1" x14ac:dyDescent="0.2">
      <c r="A56" s="10" t="s">
        <v>47</v>
      </c>
      <c r="B56" s="29">
        <f>'[1]EA b'!$E$74</f>
        <v>10944731.589999998</v>
      </c>
      <c r="C56" s="29">
        <v>4203200.26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f>'[1]EA b'!$E$80</f>
        <v>8906967.1500000004</v>
      </c>
      <c r="C59" s="16">
        <v>8.23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62123019.989999995</v>
      </c>
      <c r="C64" s="22">
        <f>+C27+C32+C43+C48+C55+C61</f>
        <v>53406497.640000008</v>
      </c>
    </row>
    <row r="65" spans="1:8" ht="11.25" customHeight="1" x14ac:dyDescent="0.25">
      <c r="A65" s="32"/>
      <c r="B65" s="20"/>
      <c r="C65" s="17"/>
    </row>
    <row r="66" spans="1:8" s="6" customFormat="1" ht="15.75" customHeight="1" x14ac:dyDescent="0.25">
      <c r="A66" s="27" t="s">
        <v>63</v>
      </c>
      <c r="B66" s="8">
        <f>+B24-B64</f>
        <v>45276889.440000027</v>
      </c>
      <c r="C66" s="22">
        <f>+C24-C64</f>
        <v>66883209.92999994</v>
      </c>
      <c r="F66" s="33">
        <f>+$B$66-[3]ESF!$E$36</f>
        <v>0</v>
      </c>
      <c r="G66" s="33">
        <f>+$C$66-[3]ESF!$F$36</f>
        <v>0</v>
      </c>
      <c r="H66" s="34" t="s">
        <v>54</v>
      </c>
    </row>
    <row r="67" spans="1:8" s="6" customFormat="1" x14ac:dyDescent="0.25">
      <c r="A67" s="35"/>
      <c r="B67" s="36"/>
      <c r="C67" s="36"/>
      <c r="F67" s="33">
        <f>+$B$66-[3]VHP!$D$28</f>
        <v>0</v>
      </c>
      <c r="H67" s="6" t="s">
        <v>55</v>
      </c>
    </row>
    <row r="68" spans="1:8" s="38" customFormat="1" ht="15" customHeight="1" x14ac:dyDescent="0.25">
      <c r="A68" s="37"/>
      <c r="B68" s="1"/>
      <c r="C68" s="1"/>
      <c r="G68" s="33">
        <f>+$C$66-[3]VHP!$D$10</f>
        <v>0</v>
      </c>
      <c r="H68" s="34" t="s">
        <v>56</v>
      </c>
    </row>
    <row r="69" spans="1:8" x14ac:dyDescent="0.25">
      <c r="A69" s="37" t="s">
        <v>57</v>
      </c>
      <c r="G69" s="33">
        <f>+$C$66+[3]VHP!$D$29</f>
        <v>0</v>
      </c>
      <c r="H69" s="34" t="s">
        <v>58</v>
      </c>
    </row>
    <row r="76" spans="1:8" x14ac:dyDescent="0.25">
      <c r="A76" s="39" t="s">
        <v>59</v>
      </c>
      <c r="B76" s="40" t="s">
        <v>60</v>
      </c>
    </row>
    <row r="77" spans="1:8" x14ac:dyDescent="0.25">
      <c r="A77" s="39" t="s">
        <v>61</v>
      </c>
      <c r="B77" s="41" t="s">
        <v>62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2026-01-19T20:21:36Z</dcterms:created>
  <dcterms:modified xsi:type="dcterms:W3CDTF">2026-01-21T18:20:04Z</dcterms:modified>
</cp:coreProperties>
</file>