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ownloads\Formatos ASEG 2do trimestre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46" i="65" l="1"/>
  <c r="F41" i="65"/>
  <c r="F38" i="65" l="1"/>
  <c r="F37" i="65"/>
  <c r="D81" i="62"/>
  <c r="D80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81" i="62" l="1"/>
  <c r="C80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5" i="65"/>
  <c r="F44" i="65"/>
  <c r="F43" i="65"/>
  <c r="F42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1" i="62"/>
  <c r="C71" i="62"/>
  <c r="D69" i="62"/>
  <c r="C69" i="62"/>
  <c r="D67" i="62"/>
  <c r="C67" i="62"/>
  <c r="D61" i="62"/>
  <c r="C61" i="62"/>
  <c r="D58" i="62"/>
  <c r="C58" i="62"/>
  <c r="D49" i="62"/>
  <c r="C49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8" i="62"/>
  <c r="C4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E30" i="64" l="1"/>
  <c r="E7" i="64"/>
  <c r="E15" i="63"/>
  <c r="E7" i="63"/>
  <c r="E39" i="64" l="1"/>
  <c r="E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<sst xmlns="http://schemas.openxmlformats.org/spreadsheetml/2006/main" count="888" uniqueCount="631">
  <si>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</si>
  <si>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</si>
  <si>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</si>
  <si>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</si>
  <si>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</si>
  <si>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</si>
  <si>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</si>
  <si>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</si>
  <si>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</si>
  <si>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</si>
  <si>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</si>
  <si>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</si>
  <si>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</si>
  <si>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</si>
  <si>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</si>
  <si>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</si>
  <si>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</si>
  <si>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</si>
  <si>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</si>
  <si>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</si>
  <si>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</si>
  <si>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</si>
  <si>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</si>
  <si>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</si>
  <si>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</si>
  <si>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</si>
  <si>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</si>
  <si>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</si>
  <si>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</si>
  <si>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</si>
  <si>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</si>
  <si>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</si>
  <si>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</si>
  <si>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</si>
  <si>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</si>
  <si>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</si>
  <si>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</si>
  <si>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</si>
  <si>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</si>
  <si>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</si>
  <si>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</si>
  <si>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</si>
  <si>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</si>
  <si>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</si>
  <si>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</si>
  <si>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</si>
  <si>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</si>
  <si>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</si>
  <si>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</si>
  <si>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</si>
  <si>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</si>
  <si>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</si>
  <si>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</si>
  <si>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</si>
  <si>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</si>
  <si>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</si>
  <si>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</si>
  <si>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</si>
  <si>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</si>
  <si>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</si>
  <si>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</si>
  <si>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</si>
  <si>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</si>
  <si>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</si>
  <si>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</si>
  <si>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</si>
  <si>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</si>
  <si>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</si>
  <si>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</si>
  <si>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</si>
  <si>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</si>
  <si>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</si>
  <si>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</si>
  <si>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</si>
  <si>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</si>
  <si>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</si>
  <si>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</si>
  <si>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</si>
  <si>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</si>
  <si>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</si>
  <si>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</si>
  <si>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</si>
  <si>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</si>
  <si>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</si>
  <si>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</si>
  <si>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</si>
  <si>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</si>
  <si>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</si>
  <si>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</si>
  <si>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</si>
  <si>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</si>
  <si>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</si>
  <si>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</si>
  <si>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</si>
  <si>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</si>
  <si>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</si>
  <si>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</si>
  <si>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</si>
  <si>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</si>
  <si>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</si>
  <si>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</si>
  <si>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</si>
  <si>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</si>
  <si>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</si>
  <si>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</si>
  <si>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</si>
  <si>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</si>
  <si>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</si>
  <si>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</si>
  <si>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</si>
  <si>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</si>
  <si>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</si>
  <si>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</si>
  <si>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</si>
  <si>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</si>
  <si>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</si>
  <si>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</si>
  <si>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</si>
  <si>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</si>
  <si>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</si>
  <si>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</si>
  <si>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</si>
  <si>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</si>
  <si>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</si>
  <si>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</si>
  <si>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</si>
  <si>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</si>
  <si>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</si>
  <si>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</si>
  <si>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</si>
  <si>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</si>
  <si>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</si>
  <si>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</si>
  <si>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</si>
  <si>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</si>
  <si>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</si>
  <si>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</si>
  <si>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</si>
  <si>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</si>
  <si>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</si>
  <si>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</si>
  <si>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</si>
  <si>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</si>
  <si>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</si>
  <si>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</si>
  <si>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</si>
  <si>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</si>
  <si>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</si>
  <si>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</si>
  <si>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</si>
  <si>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</si>
  <si>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</si>
  <si>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</si>
  <si>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</si>
  <si>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</si>
  <si>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</si>
  <si>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</si>
  <si>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</si>
  <si>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</si>
  <si>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</si>
  <si>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</si>
  <si>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</si>
  <si>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</si>
  <si>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</si>
  <si>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</si>
  <si>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</si>
  <si>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</si>
  <si>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</si>
  <si>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</si>
  <si>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</si>
  <si>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</si>
  <si>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</si>
  <si>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</si>
  <si>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</si>
  <si>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</si>
  <si>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</si>
  <si>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</si>
  <si>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</si>
  <si>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</si>
  <si>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</si>
  <si>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</si>
  <si>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</si>
  <si>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</si>
  <si>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</si>
  <si>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</si>
  <si>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</si>
  <si>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</si>
  <si>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</si>
  <si>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</si>
  <si>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</si>
  <si>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</si>
  <si>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</si>
  <si>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</si>
  <si>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</si>
  <si>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</si>
  <si>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</si>
  <si>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</si>
  <si>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</si>
  <si>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</si>
  <si>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</si>
  <si>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</si>
  <si>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</si>
  <si>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</si>
  <si>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</si>
  <si>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</si>
  <si>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</si>
  <si>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</si>
  <si>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</si>
  <si>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</si>
  <si>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</si>
  <si>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</si>
  <si>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</si>
  <si>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</si>
  <si>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</si>
  <si>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</si>
  <si>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</si>
  <si>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</si>
  <si>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</si>
  <si>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</si>
  <si>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</si>
  <si>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</si>
  <si>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</si>
  <si>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</si>
  <si>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</si>
  <si>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</si>
  <si>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</si>
  <si>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</si>
  <si>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</si>
  <si>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</si>
  <si>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</si>
  <si>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</si>
  <si>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</si>
  <si>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</si>
  <si>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</si>
  <si>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</si>
  <si>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</si>
  <si>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</si>
  <si>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</si>
  <si>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</si>
  <si>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</si>
  <si>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</si>
  <si>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</si>
  <si>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</si>
  <si>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</si>
  <si>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</si>
  <si>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</si>
  <si>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</si>
  <si>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</si>
  <si>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</si>
  <si>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</si>
  <si>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</si>
  <si>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</si>
  <si>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</si>
  <si>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</si>
  <si>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</si>
  <si>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</si>
  <si>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</si>
  <si>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</si>
  <si>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</si>
  <si>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</si>
  <si>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</si>
  <si>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</si>
  <si>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</si>
  <si>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</si>
  <si>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</si>
  <si>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</si>
  <si>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</si>
  <si>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</si>
  <si>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</si>
  <si>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</si>
  <si>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</si>
  <si>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</si>
  <si>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</si>
  <si>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</si>
  <si>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</si>
  <si>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</si>
  <si>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</si>
  <si>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</si>
  <si>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</si>
  <si>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</si>
  <si>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</si>
  <si>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</si>
  <si>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</si>
  <si>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</si>
  <si>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</si>
  <si>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</si>
  <si>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</si>
  <si>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</si>
  <si>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</si>
  <si>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</si>
  <si>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</si>
  <si>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</si>
  <si>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</si>
  <si>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</si>
  <si>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</si>
  <si>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</si>
  <si>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</si>
  <si>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</si>
  <si>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</si>
  <si>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</si>
  <si>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</si>
  <si>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</si>
  <si>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</si>
  <si>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</si>
  <si>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</si>
  <si>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</si>
  <si>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</si>
  <si>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</si>
  <si>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</si>
  <si>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</si>
  <si>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</si>
  <si>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</si>
  <si>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</si>
  <si>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</si>
  <si>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</si>
  <si>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</si>
  <si>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</si>
  <si>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</si>
  <si>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</si>
  <si>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</si>
  <si>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</si>
  <si>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</si>
  <si>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</si>
  <si>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</si>
  <si>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</si>
  <si>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</si>
  <si>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</si>
  <si>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</si>
  <si>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</si>
  <si>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</si>
  <si>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</si>
  <si>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</si>
  <si>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</si>
  <si>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</si>
  <si>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</si>
  <si>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</si>
  <si>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</si>
  <si>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</si>
  <si>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</si>
  <si>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</si>
  <si>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</si>
  <si>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</si>
  <si>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</si>
  <si>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</si>
  <si>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</si>
  <si>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</si>
  <si>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</si>
  <si>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</si>
  <si>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</si>
  <si>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</si>
  <si>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</si>
  <si>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</si>
  <si>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</si>
  <si>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</si>
  <si>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</si>
  <si>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</si>
  <si>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</si>
  <si>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</si>
  <si>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</si>
  <si>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</si>
  <si>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</si>
  <si>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</si>
  <si>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</si>
  <si>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</si>
  <si>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</si>
  <si>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</si>
  <si>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</si>
  <si>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</si>
  <si>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</si>
  <si>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</si>
  <si>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</si>
  <si>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</si>
  <si>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</si>
  <si>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</si>
  <si>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</si>
  <si>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</si>
  <si>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</si>
  <si>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</si>
  <si>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</si>
  <si>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</si>
  <si>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</si>
  <si>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</si>
  <si>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</si>
  <si>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</si>
  <si>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</si>
  <si>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</si>
  <si>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</si>
  <si>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</si>
  <si>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</si>
  <si>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</si>
  <si>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</si>
  <si>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</si>
  <si>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</si>
  <si>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</si>
  <si>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</si>
  <si>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</si>
  <si>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</si>
  <si>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</si>
  <si>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</si>
  <si>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</si>
  <si>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</si>
  <si>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</si>
  <si>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</si>
  <si>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</si>
  <si>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</si>
  <si>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</si>
  <si>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</si>
  <si>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</si>
  <si>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</si>
  <si>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</si>
  <si>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</si>
  <si>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</si>
  <si>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</si>
  <si>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</si>
  <si>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</si>
  <si>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</si>
  <si>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</si>
  <si>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</si>
  <si>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</si>
  <si>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</si>
  <si>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</si>
  <si>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</si>
  <si>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</si>
  <si>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</si>
  <si>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</si>
  <si>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</si>
  <si>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</si>
  <si>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</si>
  <si>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</si>
  <si>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</si>
  <si>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</si>
  <si>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</si>
  <si>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</si>
  <si>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</si>
  <si>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</si>
  <si>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</si>
  <si>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</si>
  <si>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</si>
  <si>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</si>
  <si>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</si>
  <si>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</si>
  <si>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</si>
  <si>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</si>
  <si>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</si>
  <si>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</si>
  <si>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</si>
  <si>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</si>
  <si>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</si>
  <si>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</si>
  <si>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</si>
  <si>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</si>
  <si>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</si>
  <si>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</si>
  <si>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</si>
  <si>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</si>
  <si>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</si>
  <si>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</si>
  <si>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</si>
  <si>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</si>
  <si>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</si>
  <si>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</si>
  <si>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</si>
  <si>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</si>
  <si>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</si>
  <si>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</si>
  <si>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</si>
  <si>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</si>
  <si>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</si>
  <si>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</si>
  <si>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</si>
  <si>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</si>
  <si>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</si>
  <si>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</si>
  <si>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</si>
  <si>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</si>
  <si>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</si>
  <si>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</si>
  <si>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</si>
  <si>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</si>
  <si>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</si>
  <si>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</si>
  <si>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</si>
  <si>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</si>
  <si>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</si>
  <si>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</si>
  <si>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</si>
  <si>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</si>
  <si>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</si>
  <si>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</si>
  <si>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</si>
  <si>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</si>
  <si>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</si>
  <si>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</si>
  <si>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</si>
  <si>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</si>
  <si>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</si>
  <si>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</si>
  <si>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</si>
  <si>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</si>
  <si>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</si>
  <si>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</si>
  <si>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</si>
  <si>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</si>
  <si>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</si>
  <si>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</si>
  <si>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</si>
  <si>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</si>
  <si>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</si>
  <si>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</si>
  <si>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</si>
  <si>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</si>
  <si>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</si>
  <si>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</si>
  <si>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</si>
  <si>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</si>
  <si>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</si>
  <si>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</si>
  <si>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</si>
  <si>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</si>
  <si>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</si>
  <si>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</si>
  <si>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</si>
  <si>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</si>
  <si>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</si>
  <si>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</si>
  <si>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</si>
  <si>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</si>
  <si>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</si>
  <si>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</si>
  <si>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</si>
  <si>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</si>
  <si>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</si>
  <si>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</si>
  <si>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</si>
  <si>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</si>
  <si>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</si>
  <si>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</si>
  <si>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</si>
  <si>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</si>
  <si>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</si>
  <si>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</si>
  <si>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</si>
  <si>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</si>
  <si>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</si>
  <si>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</si>
  <si>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</si>
  <si>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</si>
  <si>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</si>
  <si>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</si>
  <si>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</si>
  <si>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</si>
  <si>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</si>
  <si>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</si>
  <si>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</si>
  <si>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</si>
  <si>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</si>
  <si>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</si>
  <si>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</si>
  <si>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</si>
  <si>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</si>
  <si>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</si>
  <si>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</si>
  <si>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</si>
  <si>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</si>
  <si>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</si>
  <si>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</si>
  <si>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</si>
  <si>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</si>
  <si>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</si>
  <si>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</si>
  <si>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</si>
  <si>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</si>
  <si>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</si>
  <si>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</si>
  <si>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</si>
  <si>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</si>
  <si>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</si>
  <si>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</si>
  <si>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</si>
  <si>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</si>
  <si>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</si>
  <si>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</si>
  <si>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</si>
  <si>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</si>
  <si>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</si>
  <si>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</si>
  <si>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</si>
  <si>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</si>
  <si>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</si>
  <si>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</si>
  <si>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</si>
  <si>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</si>
  <si>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</si>
  <si>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</si>
  <si>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</si>
  <si>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</si>
  <si>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</si>
  <si>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</si>
  <si>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</si>
  <si>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</si>
  <si>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</si>
  <si>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</si>
  <si>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</si>
  <si>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</si>
  <si>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</si>
  <si>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</si>
  <si>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</si>
  <si>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</si>
  <si>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</si>
  <si>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</si>
  <si>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</si>
  <si>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</si>
  <si>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</si>
  <si>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</si>
  <si>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</si>
  <si>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</si>
  <si>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</si>
  <si>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</si>
  <si>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</si>
  <si>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</si>
  <si>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</si>
  <si>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</si>
  <si>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</si>
  <si>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</si>
  <si>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</si>
  <si>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</si>
  <si>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</si>
  <si>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</si>
  <si>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</si>
  <si>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</si>
  <si>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Correspondiente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</si>
</sst>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/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630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topLeftCell="A2" workbookViewId="0">
      <selection activeCell="A2" sqref="A1:A1048576"/>
    </sheetView>
  </sheetViews>
  <sheetFormatPr baseColWidth="10" defaultColWidth="11.42578125" defaultRowHeight="11.25" x14ac:dyDescent="0.2"/>
  <cols>
    <col min="1" max="2" width="11.42578125" style="41"/>
    <col min="3" max="3" width="3.28515625" style="41" customWidth="1"/>
    <col min="4" max="4" width="63.140625" style="41" customWidth="1"/>
    <col min="5" max="5" width="17.7109375" style="41" customWidth="1"/>
    <col min="6" max="16384" width="11.42578125" style="41"/>
  </cols>
  <sheetData>
    <row r="1" spans="3:5" s="39" customFormat="1" ht="18" customHeight="1" x14ac:dyDescent="0.25">
      <c r="C1" s="145"/>
      <c r="D1" s="146"/>
      <c r="E1" s="147"/>
    </row>
    <row r="2" spans="3:5" s="39" customFormat="1" ht="18" customHeight="1" x14ac:dyDescent="0.25">
      <c r="C2" s="148" t="s">
        <v>44</v>
      </c>
      <c r="D2" s="149"/>
      <c r="E2" s="150"/>
    </row>
    <row r="3" spans="3:5" s="39" customFormat="1" ht="18" customHeight="1" x14ac:dyDescent="0.25">
      <c r="C3" s="148" t="s">
        <v>630</v>
      </c>
      <c r="D3" s="149"/>
      <c r="E3" s="150"/>
    </row>
    <row r="4" spans="3:5" s="42" customFormat="1" ht="18" customHeight="1" x14ac:dyDescent="0.2">
      <c r="C4" s="151" t="s">
        <v>624</v>
      </c>
      <c r="D4" s="152"/>
      <c r="E4" s="153"/>
    </row>
    <row r="5" spans="3:5" s="40" customFormat="1" x14ac:dyDescent="0.2">
      <c r="C5" s="60" t="s">
        <v>529</v>
      </c>
      <c r="D5" s="60"/>
      <c r="E5" s="61">
        <v>65576603.82</v>
      </c>
    </row>
    <row r="6" spans="3:5" x14ac:dyDescent="0.2">
      <c r="C6" s="62"/>
      <c r="D6" s="63"/>
      <c r="E6" s="64"/>
    </row>
    <row r="7" spans="3:5" x14ac:dyDescent="0.2">
      <c r="C7" s="73" t="s">
        <v>530</v>
      </c>
      <c r="D7" s="73"/>
      <c r="E7" s="65">
        <f>SUM(E8:E13)</f>
        <v>4.1100000000000003</v>
      </c>
    </row>
    <row r="8" spans="3:5" x14ac:dyDescent="0.2">
      <c r="C8" s="82" t="s">
        <v>531</v>
      </c>
      <c r="D8" s="81" t="s">
        <v>345</v>
      </c>
      <c r="E8" s="66">
        <v>0</v>
      </c>
    </row>
    <row r="9" spans="3:5" x14ac:dyDescent="0.2">
      <c r="C9" s="67" t="s">
        <v>532</v>
      </c>
      <c r="D9" s="68" t="s">
        <v>541</v>
      </c>
      <c r="E9" s="66">
        <v>0</v>
      </c>
    </row>
    <row r="10" spans="3:5" x14ac:dyDescent="0.2">
      <c r="C10" s="67" t="s">
        <v>533</v>
      </c>
      <c r="D10" s="68" t="s">
        <v>353</v>
      </c>
      <c r="E10" s="66">
        <v>0</v>
      </c>
    </row>
    <row r="11" spans="3:5" x14ac:dyDescent="0.2">
      <c r="C11" s="67" t="s">
        <v>534</v>
      </c>
      <c r="D11" s="68" t="s">
        <v>354</v>
      </c>
      <c r="E11" s="66">
        <v>0</v>
      </c>
    </row>
    <row r="12" spans="3:5" x14ac:dyDescent="0.2">
      <c r="C12" s="67" t="s">
        <v>535</v>
      </c>
      <c r="D12" s="68" t="s">
        <v>355</v>
      </c>
      <c r="E12" s="66">
        <v>4.1100000000000003</v>
      </c>
    </row>
    <row r="13" spans="3:5" x14ac:dyDescent="0.2">
      <c r="C13" s="69" t="s">
        <v>536</v>
      </c>
      <c r="D13" s="70" t="s">
        <v>537</v>
      </c>
      <c r="E13" s="66">
        <v>0</v>
      </c>
    </row>
    <row r="14" spans="3:5" x14ac:dyDescent="0.2">
      <c r="C14" s="80"/>
      <c r="D14" s="71"/>
      <c r="E14" s="72"/>
    </row>
    <row r="15" spans="3:5" x14ac:dyDescent="0.2">
      <c r="C15" s="73" t="s">
        <v>84</v>
      </c>
      <c r="D15" s="63"/>
      <c r="E15" s="65">
        <f>SUM(E16:E18)</f>
        <v>0</v>
      </c>
    </row>
    <row r="16" spans="3:5" x14ac:dyDescent="0.2">
      <c r="C16" s="74">
        <v>3.1</v>
      </c>
      <c r="D16" s="68" t="s">
        <v>540</v>
      </c>
      <c r="E16" s="66">
        <v>0</v>
      </c>
    </row>
    <row r="17" spans="3:5" x14ac:dyDescent="0.2">
      <c r="C17" s="75">
        <v>3.2</v>
      </c>
      <c r="D17" s="68" t="s">
        <v>538</v>
      </c>
      <c r="E17" s="66">
        <v>0</v>
      </c>
    </row>
    <row r="18" spans="3:5" x14ac:dyDescent="0.2">
      <c r="C18" s="75">
        <v>3.3</v>
      </c>
      <c r="D18" s="70" t="s">
        <v>539</v>
      </c>
      <c r="E18" s="76">
        <v>0</v>
      </c>
    </row>
    <row r="19" spans="3:5" x14ac:dyDescent="0.2">
      <c r="C19" s="62"/>
      <c r="D19" s="77"/>
      <c r="E19" s="78"/>
    </row>
    <row r="20" spans="3:5" x14ac:dyDescent="0.2">
      <c r="C20" s="79" t="s">
        <v>83</v>
      </c>
      <c r="D20" s="79"/>
      <c r="E20" s="61">
        <f>E5+E7-E15</f>
        <v>65576607.93</v>
      </c>
    </row>
  </sheetData>
  <mergeCells count="4">
    <mergeCell ref="C1:E1"/>
    <mergeCell ref="C2:E2"/>
    <mergeCell ref="C3:E3"/>
    <mergeCell ref="C4:E4"/>
  </mergeCells>
  <pageMargins left="0.7" right="0.7" top="0.75" bottom="0.75" header="0.3" footer="0.3"/>
  <pageSetup orientation="landscape" r:id="rId1"/>
  <ignoredErrors>
    <ignoredError sqref="C8:C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39"/>
  <sheetViews>
    <sheetView showGridLines="0" workbookViewId="0">
      <selection activeCell="A5" sqref="A1:A1048576"/>
    </sheetView>
  </sheetViews>
  <sheetFormatPr baseColWidth="10" defaultColWidth="11.42578125" defaultRowHeight="11.25" x14ac:dyDescent="0.2"/>
  <cols>
    <col min="1" max="2" width="11.42578125" style="41"/>
    <col min="3" max="3" width="3.7109375" style="41" customWidth="1"/>
    <col min="4" max="4" width="62.140625" style="41" customWidth="1"/>
    <col min="5" max="5" width="17.7109375" style="41" customWidth="1"/>
    <col min="6" max="16384" width="11.42578125" style="41"/>
  </cols>
  <sheetData>
    <row r="1" spans="3:5" s="43" customFormat="1" ht="18.95" customHeight="1" x14ac:dyDescent="0.25">
      <c r="C1" s="154"/>
      <c r="D1" s="155"/>
      <c r="E1" s="156"/>
    </row>
    <row r="2" spans="3:5" s="43" customFormat="1" ht="18.95" customHeight="1" x14ac:dyDescent="0.25">
      <c r="C2" s="157" t="s">
        <v>45</v>
      </c>
      <c r="D2" s="158"/>
      <c r="E2" s="159"/>
    </row>
    <row r="3" spans="3:5" s="43" customFormat="1" ht="18.95" customHeight="1" x14ac:dyDescent="0.25">
      <c r="C3" s="157" t="s">
        <v>630</v>
      </c>
      <c r="D3" s="158"/>
      <c r="E3" s="159"/>
    </row>
    <row r="4" spans="3:5" s="44" customFormat="1" x14ac:dyDescent="0.2">
      <c r="C4" s="151" t="s">
        <v>624</v>
      </c>
      <c r="D4" s="152"/>
      <c r="E4" s="153"/>
    </row>
    <row r="5" spans="3:5" x14ac:dyDescent="0.2">
      <c r="C5" s="91" t="s">
        <v>542</v>
      </c>
      <c r="D5" s="60"/>
      <c r="E5" s="84">
        <v>66045632.780000001</v>
      </c>
    </row>
    <row r="6" spans="3:5" x14ac:dyDescent="0.2">
      <c r="C6" s="85"/>
      <c r="D6" s="63"/>
      <c r="E6" s="86"/>
    </row>
    <row r="7" spans="3:5" x14ac:dyDescent="0.2">
      <c r="C7" s="73" t="s">
        <v>543</v>
      </c>
      <c r="D7" s="87"/>
      <c r="E7" s="65">
        <f>SUM(E8:E28)</f>
        <v>100810.86</v>
      </c>
    </row>
    <row r="8" spans="3:5" x14ac:dyDescent="0.2">
      <c r="C8" s="138">
        <v>2.1</v>
      </c>
      <c r="D8" s="92" t="s">
        <v>373</v>
      </c>
      <c r="E8" s="93">
        <v>0</v>
      </c>
    </row>
    <row r="9" spans="3:5" x14ac:dyDescent="0.2">
      <c r="C9" s="138">
        <v>2.2000000000000002</v>
      </c>
      <c r="D9" s="92" t="s">
        <v>370</v>
      </c>
      <c r="E9" s="93">
        <v>0</v>
      </c>
    </row>
    <row r="10" spans="3:5" x14ac:dyDescent="0.2">
      <c r="C10" s="100">
        <v>2.2999999999999998</v>
      </c>
      <c r="D10" s="83" t="s">
        <v>240</v>
      </c>
      <c r="E10" s="93">
        <v>0</v>
      </c>
    </row>
    <row r="11" spans="3:5" x14ac:dyDescent="0.2">
      <c r="C11" s="100">
        <v>2.4</v>
      </c>
      <c r="D11" s="83" t="s">
        <v>241</v>
      </c>
      <c r="E11" s="93">
        <v>0</v>
      </c>
    </row>
    <row r="12" spans="3:5" x14ac:dyDescent="0.2">
      <c r="C12" s="100">
        <v>2.5</v>
      </c>
      <c r="D12" s="83" t="s">
        <v>242</v>
      </c>
      <c r="E12" s="93">
        <v>0</v>
      </c>
    </row>
    <row r="13" spans="3:5" x14ac:dyDescent="0.2">
      <c r="C13" s="100">
        <v>2.6</v>
      </c>
      <c r="D13" s="83" t="s">
        <v>243</v>
      </c>
      <c r="E13" s="93">
        <v>0</v>
      </c>
    </row>
    <row r="14" spans="3:5" x14ac:dyDescent="0.2">
      <c r="C14" s="100">
        <v>2.7</v>
      </c>
      <c r="D14" s="83" t="s">
        <v>244</v>
      </c>
      <c r="E14" s="93">
        <v>0</v>
      </c>
    </row>
    <row r="15" spans="3:5" x14ac:dyDescent="0.2">
      <c r="C15" s="100">
        <v>2.8</v>
      </c>
      <c r="D15" s="83" t="s">
        <v>245</v>
      </c>
      <c r="E15" s="93">
        <v>0</v>
      </c>
    </row>
    <row r="16" spans="3:5" x14ac:dyDescent="0.2">
      <c r="C16" s="100">
        <v>2.9</v>
      </c>
      <c r="D16" s="83" t="s">
        <v>247</v>
      </c>
      <c r="E16" s="93">
        <v>0</v>
      </c>
    </row>
    <row r="17" spans="3:5" x14ac:dyDescent="0.2">
      <c r="C17" s="100" t="s">
        <v>544</v>
      </c>
      <c r="D17" s="83" t="s">
        <v>545</v>
      </c>
      <c r="E17" s="93">
        <v>0</v>
      </c>
    </row>
    <row r="18" spans="3:5" x14ac:dyDescent="0.2">
      <c r="C18" s="100" t="s">
        <v>574</v>
      </c>
      <c r="D18" s="83" t="s">
        <v>249</v>
      </c>
      <c r="E18" s="93">
        <v>0</v>
      </c>
    </row>
    <row r="19" spans="3:5" x14ac:dyDescent="0.2">
      <c r="C19" s="100" t="s">
        <v>575</v>
      </c>
      <c r="D19" s="83" t="s">
        <v>546</v>
      </c>
      <c r="E19" s="93">
        <v>0</v>
      </c>
    </row>
    <row r="20" spans="3:5" x14ac:dyDescent="0.2">
      <c r="C20" s="100" t="s">
        <v>576</v>
      </c>
      <c r="D20" s="83" t="s">
        <v>547</v>
      </c>
      <c r="E20" s="93">
        <v>100810.86</v>
      </c>
    </row>
    <row r="21" spans="3:5" x14ac:dyDescent="0.2">
      <c r="C21" s="100" t="s">
        <v>577</v>
      </c>
      <c r="D21" s="83" t="s">
        <v>548</v>
      </c>
      <c r="E21" s="93">
        <v>0</v>
      </c>
    </row>
    <row r="22" spans="3:5" x14ac:dyDescent="0.2">
      <c r="C22" s="100" t="s">
        <v>549</v>
      </c>
      <c r="D22" s="83" t="s">
        <v>550</v>
      </c>
      <c r="E22" s="93">
        <v>0</v>
      </c>
    </row>
    <row r="23" spans="3:5" x14ac:dyDescent="0.2">
      <c r="C23" s="100" t="s">
        <v>551</v>
      </c>
      <c r="D23" s="83" t="s">
        <v>552</v>
      </c>
      <c r="E23" s="93">
        <v>0</v>
      </c>
    </row>
    <row r="24" spans="3:5" x14ac:dyDescent="0.2">
      <c r="C24" s="100" t="s">
        <v>553</v>
      </c>
      <c r="D24" s="83" t="s">
        <v>554</v>
      </c>
      <c r="E24" s="93">
        <v>0</v>
      </c>
    </row>
    <row r="25" spans="3:5" x14ac:dyDescent="0.2">
      <c r="C25" s="100" t="s">
        <v>555</v>
      </c>
      <c r="D25" s="83" t="s">
        <v>556</v>
      </c>
      <c r="E25" s="93">
        <v>0</v>
      </c>
    </row>
    <row r="26" spans="3:5" x14ac:dyDescent="0.2">
      <c r="C26" s="100" t="s">
        <v>557</v>
      </c>
      <c r="D26" s="83" t="s">
        <v>558</v>
      </c>
      <c r="E26" s="93">
        <v>0</v>
      </c>
    </row>
    <row r="27" spans="3:5" x14ac:dyDescent="0.2">
      <c r="C27" s="100" t="s">
        <v>559</v>
      </c>
      <c r="D27" s="83" t="s">
        <v>560</v>
      </c>
      <c r="E27" s="93">
        <v>0</v>
      </c>
    </row>
    <row r="28" spans="3:5" x14ac:dyDescent="0.2">
      <c r="C28" s="100" t="s">
        <v>561</v>
      </c>
      <c r="D28" s="92" t="s">
        <v>562</v>
      </c>
      <c r="E28" s="93">
        <v>0</v>
      </c>
    </row>
    <row r="29" spans="3:5" x14ac:dyDescent="0.2">
      <c r="C29" s="101"/>
      <c r="D29" s="94"/>
      <c r="E29" s="95"/>
    </row>
    <row r="30" spans="3:5" x14ac:dyDescent="0.2">
      <c r="C30" s="96" t="s">
        <v>563</v>
      </c>
      <c r="D30" s="97"/>
      <c r="E30" s="98">
        <f>SUM(E31:E37)</f>
        <v>0.94</v>
      </c>
    </row>
    <row r="31" spans="3:5" x14ac:dyDescent="0.2">
      <c r="C31" s="100" t="s">
        <v>564</v>
      </c>
      <c r="D31" s="83" t="s">
        <v>442</v>
      </c>
      <c r="E31" s="93">
        <v>0</v>
      </c>
    </row>
    <row r="32" spans="3:5" x14ac:dyDescent="0.2">
      <c r="C32" s="100" t="s">
        <v>565</v>
      </c>
      <c r="D32" s="83" t="s">
        <v>81</v>
      </c>
      <c r="E32" s="93">
        <v>0</v>
      </c>
    </row>
    <row r="33" spans="3:5" x14ac:dyDescent="0.2">
      <c r="C33" s="100" t="s">
        <v>566</v>
      </c>
      <c r="D33" s="83" t="s">
        <v>452</v>
      </c>
      <c r="E33" s="93">
        <v>0</v>
      </c>
    </row>
    <row r="34" spans="3:5" x14ac:dyDescent="0.2">
      <c r="C34" s="100" t="s">
        <v>567</v>
      </c>
      <c r="D34" s="83" t="s">
        <v>568</v>
      </c>
      <c r="E34" s="93">
        <v>0</v>
      </c>
    </row>
    <row r="35" spans="3:5" x14ac:dyDescent="0.2">
      <c r="C35" s="100" t="s">
        <v>569</v>
      </c>
      <c r="D35" s="83" t="s">
        <v>570</v>
      </c>
      <c r="E35" s="93">
        <v>0</v>
      </c>
    </row>
    <row r="36" spans="3:5" x14ac:dyDescent="0.2">
      <c r="C36" s="100" t="s">
        <v>571</v>
      </c>
      <c r="D36" s="83" t="s">
        <v>460</v>
      </c>
      <c r="E36" s="93">
        <v>0.94</v>
      </c>
    </row>
    <row r="37" spans="3:5" x14ac:dyDescent="0.2">
      <c r="C37" s="100" t="s">
        <v>572</v>
      </c>
      <c r="D37" s="92" t="s">
        <v>573</v>
      </c>
      <c r="E37" s="99">
        <v>0</v>
      </c>
    </row>
    <row r="38" spans="3:5" x14ac:dyDescent="0.2">
      <c r="C38" s="85"/>
      <c r="D38" s="88"/>
      <c r="E38" s="89"/>
    </row>
    <row r="39" spans="3:5" x14ac:dyDescent="0.2">
      <c r="C39" s="90" t="s">
        <v>85</v>
      </c>
      <c r="D39" s="60"/>
      <c r="E39" s="61">
        <f>E5-E7+E30</f>
        <v>65944822.859999999</v>
      </c>
    </row>
  </sheetData>
  <mergeCells count="4">
    <mergeCell ref="C1:E1"/>
    <mergeCell ref="C2:E2"/>
    <mergeCell ref="C3:E3"/>
    <mergeCell ref="C4:E4"/>
  </mergeCells>
  <pageMargins left="0.7" right="0.7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3" workbookViewId="0">
      <selection activeCell="C49" sqref="C4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/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630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103977677.2</v>
      </c>
      <c r="E40" s="36">
        <v>0</v>
      </c>
      <c r="F40" s="36">
        <f t="shared" si="0"/>
        <v>103977677.2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97517941.489999995</v>
      </c>
      <c r="E41" s="36">
        <v>206489840.78</v>
      </c>
      <c r="F41" s="36">
        <f t="shared" si="0"/>
        <v>304007782.26999998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106754503.08</v>
      </c>
      <c r="E42" s="36">
        <v>4242339.5</v>
      </c>
      <c r="F42" s="36">
        <f>C42+D42+E41</f>
        <v>313244343.86000001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65576603.82</v>
      </c>
      <c r="E43" s="36">
        <v>65576603.82</v>
      </c>
      <c r="F43" s="36">
        <f>C43+D43+E42</f>
        <v>69818943.319999993</v>
      </c>
    </row>
    <row r="44" spans="1:6" x14ac:dyDescent="0.2">
      <c r="A44" s="31">
        <v>8150</v>
      </c>
      <c r="B44" s="31" t="s">
        <v>93</v>
      </c>
      <c r="C44" s="36">
        <v>0</v>
      </c>
      <c r="D44" s="36"/>
      <c r="E44" s="36">
        <v>65576603.82</v>
      </c>
      <c r="F44" s="36">
        <f>C44+D44+E43</f>
        <v>65576603.82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103977677.2</v>
      </c>
      <c r="F45" s="36">
        <f>C45+D45+E44</f>
        <v>65576603.82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206555998.13999999</v>
      </c>
      <c r="E46" s="36">
        <v>109503079.88</v>
      </c>
      <c r="F46" s="36">
        <f>C46+D46+E45</f>
        <v>310533675.33999997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4242339.5</v>
      </c>
      <c r="E47" s="36">
        <v>106820660.44</v>
      </c>
      <c r="F47" s="36">
        <f t="shared" si="0"/>
        <v>111062999.94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77495584.849999994</v>
      </c>
      <c r="E48" s="36">
        <v>66045632.780000001</v>
      </c>
      <c r="F48" s="36">
        <f t="shared" si="0"/>
        <v>143541217.63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66045632.780000001</v>
      </c>
      <c r="E49" s="36">
        <v>66045632.780000001</v>
      </c>
      <c r="F49" s="36">
        <f t="shared" si="0"/>
        <v>132091265.56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66045632.780000001</v>
      </c>
      <c r="E50" s="36">
        <v>66045632.780000001</v>
      </c>
      <c r="F50" s="36">
        <f t="shared" si="0"/>
        <v>132091265.56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66045632.780000001</v>
      </c>
      <c r="E51" s="36">
        <v>0</v>
      </c>
      <c r="F51" s="36">
        <f t="shared" si="0"/>
        <v>66045632.780000001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C117" sqref="C117:C11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/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630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2899.99</v>
      </c>
      <c r="D15" s="26">
        <v>0</v>
      </c>
      <c r="E15" s="26">
        <v>27033000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8587.23</v>
      </c>
      <c r="D24" s="26">
        <v>8587.23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232945.62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232945.62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0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0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571210.79</v>
      </c>
      <c r="D110" s="26">
        <f>SUM(D111:D119)</f>
        <v>571210.79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481106.43</v>
      </c>
      <c r="D117" s="26">
        <f t="shared" si="1"/>
        <v>481106.43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90104.36</v>
      </c>
      <c r="D119" s="26">
        <f t="shared" si="1"/>
        <v>90104.36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205" zoomScaleNormal="100" workbookViewId="0">
      <selection activeCell="B186" sqref="B186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/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630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65576603.82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65576603.82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65576603.82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4.1100000000000003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4.1100000000000003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4.1100000000000003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65944822.859999999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23718961.229999997</v>
      </c>
      <c r="D100" s="59">
        <f>C100/$C$99</f>
        <v>0.35967889822609794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15297859.979999999</v>
      </c>
      <c r="D101" s="59">
        <f t="shared" ref="D101:D164" si="0">C101/$C$99</f>
        <v>0.2319796963057609</v>
      </c>
      <c r="E101" s="58"/>
    </row>
    <row r="102" spans="1:5" x14ac:dyDescent="0.2">
      <c r="A102" s="56">
        <v>5111</v>
      </c>
      <c r="B102" s="53" t="s">
        <v>364</v>
      </c>
      <c r="C102" s="57">
        <v>3936829.38</v>
      </c>
      <c r="D102" s="59">
        <f t="shared" si="0"/>
        <v>5.969883926078378E-2</v>
      </c>
      <c r="E102" s="58"/>
    </row>
    <row r="103" spans="1:5" x14ac:dyDescent="0.2">
      <c r="A103" s="56">
        <v>5112</v>
      </c>
      <c r="B103" s="53" t="s">
        <v>365</v>
      </c>
      <c r="C103" s="57">
        <v>815354.98</v>
      </c>
      <c r="D103" s="59">
        <f t="shared" si="0"/>
        <v>1.2364200018111929E-2</v>
      </c>
      <c r="E103" s="58"/>
    </row>
    <row r="104" spans="1:5" x14ac:dyDescent="0.2">
      <c r="A104" s="56">
        <v>5113</v>
      </c>
      <c r="B104" s="53" t="s">
        <v>366</v>
      </c>
      <c r="C104" s="57">
        <v>3815311.24</v>
      </c>
      <c r="D104" s="59">
        <f t="shared" si="0"/>
        <v>5.7856114771888255E-2</v>
      </c>
      <c r="E104" s="58"/>
    </row>
    <row r="105" spans="1:5" x14ac:dyDescent="0.2">
      <c r="A105" s="56">
        <v>5114</v>
      </c>
      <c r="B105" s="53" t="s">
        <v>367</v>
      </c>
      <c r="C105" s="57">
        <v>1391061.53</v>
      </c>
      <c r="D105" s="59">
        <f t="shared" si="0"/>
        <v>2.1094325068598721E-2</v>
      </c>
      <c r="E105" s="58"/>
    </row>
    <row r="106" spans="1:5" x14ac:dyDescent="0.2">
      <c r="A106" s="56">
        <v>5115</v>
      </c>
      <c r="B106" s="53" t="s">
        <v>368</v>
      </c>
      <c r="C106" s="57">
        <v>5332551.95</v>
      </c>
      <c r="D106" s="59">
        <f t="shared" si="0"/>
        <v>8.0863845238024798E-2</v>
      </c>
      <c r="E106" s="58"/>
    </row>
    <row r="107" spans="1:5" x14ac:dyDescent="0.2">
      <c r="A107" s="56">
        <v>5116</v>
      </c>
      <c r="B107" s="53" t="s">
        <v>369</v>
      </c>
      <c r="C107" s="57">
        <v>6750.9</v>
      </c>
      <c r="D107" s="59">
        <f t="shared" si="0"/>
        <v>1.0237194835342984E-4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335884.98000000004</v>
      </c>
      <c r="D108" s="59">
        <f t="shared" si="0"/>
        <v>5.093424554541294E-3</v>
      </c>
      <c r="E108" s="58"/>
    </row>
    <row r="109" spans="1:5" x14ac:dyDescent="0.2">
      <c r="A109" s="56">
        <v>5121</v>
      </c>
      <c r="B109" s="53" t="s">
        <v>371</v>
      </c>
      <c r="C109" s="57">
        <v>58494.5</v>
      </c>
      <c r="D109" s="59">
        <f t="shared" si="0"/>
        <v>8.8702186863376766E-4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1745</v>
      </c>
      <c r="D112" s="59">
        <f t="shared" si="0"/>
        <v>2.6461516224019772E-5</v>
      </c>
      <c r="E112" s="58"/>
    </row>
    <row r="113" spans="1:5" x14ac:dyDescent="0.2">
      <c r="A113" s="56">
        <v>5125</v>
      </c>
      <c r="B113" s="53" t="s">
        <v>375</v>
      </c>
      <c r="C113" s="57">
        <v>2472.89</v>
      </c>
      <c r="D113" s="59">
        <f t="shared" si="0"/>
        <v>3.7499380432788687E-5</v>
      </c>
      <c r="E113" s="58"/>
    </row>
    <row r="114" spans="1:5" x14ac:dyDescent="0.2">
      <c r="A114" s="56">
        <v>5126</v>
      </c>
      <c r="B114" s="53" t="s">
        <v>376</v>
      </c>
      <c r="C114" s="57">
        <v>261220.13</v>
      </c>
      <c r="D114" s="59">
        <f t="shared" si="0"/>
        <v>3.961192382828398E-3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11952.46</v>
      </c>
      <c r="D117" s="59">
        <f t="shared" si="0"/>
        <v>1.8124940642231941E-4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8085216.2699999996</v>
      </c>
      <c r="D118" s="59">
        <f t="shared" si="0"/>
        <v>0.12260577736579577</v>
      </c>
      <c r="E118" s="58"/>
    </row>
    <row r="119" spans="1:5" x14ac:dyDescent="0.2">
      <c r="A119" s="56">
        <v>5131</v>
      </c>
      <c r="B119" s="53" t="s">
        <v>381</v>
      </c>
      <c r="C119" s="57">
        <v>624707.47</v>
      </c>
      <c r="D119" s="59">
        <f t="shared" si="0"/>
        <v>9.4731844427916011E-3</v>
      </c>
      <c r="E119" s="58"/>
    </row>
    <row r="120" spans="1:5" x14ac:dyDescent="0.2">
      <c r="A120" s="56">
        <v>5132</v>
      </c>
      <c r="B120" s="53" t="s">
        <v>382</v>
      </c>
      <c r="C120" s="57">
        <v>408891.26</v>
      </c>
      <c r="D120" s="59">
        <f t="shared" si="0"/>
        <v>6.2005058512033737E-3</v>
      </c>
      <c r="E120" s="58"/>
    </row>
    <row r="121" spans="1:5" x14ac:dyDescent="0.2">
      <c r="A121" s="56">
        <v>5133</v>
      </c>
      <c r="B121" s="53" t="s">
        <v>383</v>
      </c>
      <c r="C121" s="57">
        <v>4815555.45</v>
      </c>
      <c r="D121" s="59">
        <f t="shared" si="0"/>
        <v>7.3024010697903638E-2</v>
      </c>
      <c r="E121" s="58"/>
    </row>
    <row r="122" spans="1:5" x14ac:dyDescent="0.2">
      <c r="A122" s="56">
        <v>5134</v>
      </c>
      <c r="B122" s="53" t="s">
        <v>384</v>
      </c>
      <c r="C122" s="57">
        <v>55792.03</v>
      </c>
      <c r="D122" s="59">
        <f t="shared" si="0"/>
        <v>8.4604109284584404E-4</v>
      </c>
      <c r="E122" s="58"/>
    </row>
    <row r="123" spans="1:5" x14ac:dyDescent="0.2">
      <c r="A123" s="56">
        <v>5135</v>
      </c>
      <c r="B123" s="53" t="s">
        <v>385</v>
      </c>
      <c r="C123" s="57">
        <v>515849.05</v>
      </c>
      <c r="D123" s="59">
        <f t="shared" si="0"/>
        <v>7.8224343872321991E-3</v>
      </c>
      <c r="E123" s="58"/>
    </row>
    <row r="124" spans="1:5" x14ac:dyDescent="0.2">
      <c r="A124" s="56">
        <v>5136</v>
      </c>
      <c r="B124" s="53" t="s">
        <v>386</v>
      </c>
      <c r="C124" s="57">
        <v>804635.52</v>
      </c>
      <c r="D124" s="59">
        <f t="shared" si="0"/>
        <v>1.2201648061262227E-2</v>
      </c>
      <c r="E124" s="58"/>
    </row>
    <row r="125" spans="1:5" x14ac:dyDescent="0.2">
      <c r="A125" s="56">
        <v>5137</v>
      </c>
      <c r="B125" s="53" t="s">
        <v>387</v>
      </c>
      <c r="C125" s="57">
        <v>72112.95</v>
      </c>
      <c r="D125" s="59">
        <f t="shared" si="0"/>
        <v>1.0935346684165768E-3</v>
      </c>
      <c r="E125" s="58"/>
    </row>
    <row r="126" spans="1:5" x14ac:dyDescent="0.2">
      <c r="A126" s="56">
        <v>5138</v>
      </c>
      <c r="B126" s="53" t="s">
        <v>388</v>
      </c>
      <c r="C126" s="57">
        <v>402445.32</v>
      </c>
      <c r="D126" s="59">
        <f t="shared" si="0"/>
        <v>6.1027583750491859E-3</v>
      </c>
      <c r="E126" s="58"/>
    </row>
    <row r="127" spans="1:5" x14ac:dyDescent="0.2">
      <c r="A127" s="56">
        <v>5139</v>
      </c>
      <c r="B127" s="53" t="s">
        <v>389</v>
      </c>
      <c r="C127" s="57">
        <v>385227.22</v>
      </c>
      <c r="D127" s="59">
        <f t="shared" si="0"/>
        <v>5.841659789091137E-3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42225860.690000005</v>
      </c>
      <c r="D128" s="59">
        <f t="shared" si="0"/>
        <v>0.64032108751956096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6106246.71</v>
      </c>
      <c r="D135" s="59">
        <f t="shared" si="0"/>
        <v>9.2596301653027138E-2</v>
      </c>
      <c r="E135" s="58"/>
    </row>
    <row r="136" spans="1:5" x14ac:dyDescent="0.2">
      <c r="A136" s="56">
        <v>5231</v>
      </c>
      <c r="B136" s="53" t="s">
        <v>397</v>
      </c>
      <c r="C136" s="57">
        <v>6106246.71</v>
      </c>
      <c r="D136" s="59">
        <f t="shared" si="0"/>
        <v>9.2596301653027138E-2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36119613.980000004</v>
      </c>
      <c r="D138" s="59">
        <f t="shared" si="0"/>
        <v>0.54772478586653384</v>
      </c>
      <c r="E138" s="58"/>
    </row>
    <row r="139" spans="1:5" x14ac:dyDescent="0.2">
      <c r="A139" s="56">
        <v>5241</v>
      </c>
      <c r="B139" s="53" t="s">
        <v>399</v>
      </c>
      <c r="C139" s="57">
        <v>3405351</v>
      </c>
      <c r="D139" s="59">
        <f t="shared" si="0"/>
        <v>5.1639398701995388E-2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32714262.98</v>
      </c>
      <c r="D141" s="59">
        <f t="shared" si="0"/>
        <v>0.49608538716453837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0.94</v>
      </c>
      <c r="D186" s="59">
        <f t="shared" si="1"/>
        <v>1.4254341117810078E-8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0.94</v>
      </c>
      <c r="D209" s="59">
        <f t="shared" si="1"/>
        <v>1.4254341117810078E-8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0.94</v>
      </c>
      <c r="D218" s="59">
        <f t="shared" si="1"/>
        <v>1.4254341117810078E-8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4"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/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630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268367.18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-368214.93</v>
      </c>
    </row>
    <row r="15" spans="1:5" x14ac:dyDescent="0.2">
      <c r="A15" s="35">
        <v>3220</v>
      </c>
      <c r="B15" s="31" t="s">
        <v>474</v>
      </c>
      <c r="C15" s="36">
        <v>46443662.210000001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opLeftCell="A32" workbookViewId="0">
      <selection activeCell="A43" sqref="A43:XFD4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/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630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46623594.409999996</v>
      </c>
      <c r="D9" s="36">
        <v>59431975.100000001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46623594.409999996</v>
      </c>
      <c r="D15" s="36">
        <f>SUM(D8:D14)</f>
        <v>59431975.100000001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232945.62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232945.62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0</v>
      </c>
    </row>
    <row r="29" spans="1:5" x14ac:dyDescent="0.2">
      <c r="A29" s="35">
        <v>1241</v>
      </c>
      <c r="B29" s="31" t="s">
        <v>240</v>
      </c>
      <c r="C29" s="36">
        <v>0</v>
      </c>
    </row>
    <row r="30" spans="1:5" x14ac:dyDescent="0.2">
      <c r="A30" s="35">
        <v>1242</v>
      </c>
      <c r="B30" s="31" t="s">
        <v>241</v>
      </c>
      <c r="C30" s="36">
        <v>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3" spans="1:5" x14ac:dyDescent="0.2">
      <c r="A43" s="35"/>
      <c r="C43" s="36"/>
    </row>
    <row r="44" spans="1:5" x14ac:dyDescent="0.2">
      <c r="A44" s="35"/>
      <c r="C44" s="36"/>
    </row>
    <row r="46" spans="1:5" x14ac:dyDescent="0.2">
      <c r="A46" s="33" t="s">
        <v>187</v>
      </c>
      <c r="B46" s="33"/>
      <c r="C46" s="33"/>
      <c r="D46" s="33"/>
      <c r="E46" s="33"/>
    </row>
    <row r="47" spans="1:5" x14ac:dyDescent="0.2">
      <c r="A47" s="34" t="s">
        <v>147</v>
      </c>
      <c r="B47" s="34" t="s">
        <v>144</v>
      </c>
      <c r="C47" s="34" t="s">
        <v>595</v>
      </c>
      <c r="D47" s="34" t="s">
        <v>180</v>
      </c>
      <c r="E47" s="34"/>
    </row>
    <row r="48" spans="1:5" x14ac:dyDescent="0.2">
      <c r="A48" s="35">
        <v>5500</v>
      </c>
      <c r="B48" s="31" t="s">
        <v>441</v>
      </c>
      <c r="C48" s="36">
        <f>C49+C58+C61+C67+C69+C71</f>
        <v>0.38</v>
      </c>
      <c r="D48" s="36">
        <f>D49+D58+D61+D67+D69+D71</f>
        <v>0.94</v>
      </c>
    </row>
    <row r="49" spans="1:4" x14ac:dyDescent="0.2">
      <c r="A49" s="35">
        <v>5510</v>
      </c>
      <c r="B49" s="31" t="s">
        <v>442</v>
      </c>
      <c r="C49" s="36">
        <f>SUM(C50:C57)</f>
        <v>0</v>
      </c>
      <c r="D49" s="36">
        <f>SUM(D50:D57)</f>
        <v>0</v>
      </c>
    </row>
    <row r="50" spans="1:4" x14ac:dyDescent="0.2">
      <c r="A50" s="35">
        <v>5511</v>
      </c>
      <c r="B50" s="31" t="s">
        <v>443</v>
      </c>
      <c r="C50" s="36">
        <v>0</v>
      </c>
      <c r="D50" s="36">
        <v>0</v>
      </c>
    </row>
    <row r="51" spans="1:4" x14ac:dyDescent="0.2">
      <c r="A51" s="35">
        <v>5512</v>
      </c>
      <c r="B51" s="31" t="s">
        <v>444</v>
      </c>
      <c r="C51" s="36">
        <v>0</v>
      </c>
      <c r="D51" s="36">
        <v>0</v>
      </c>
    </row>
    <row r="52" spans="1:4" x14ac:dyDescent="0.2">
      <c r="A52" s="35">
        <v>5513</v>
      </c>
      <c r="B52" s="31" t="s">
        <v>445</v>
      </c>
      <c r="C52" s="36">
        <v>0</v>
      </c>
      <c r="D52" s="36">
        <v>0</v>
      </c>
    </row>
    <row r="53" spans="1:4" x14ac:dyDescent="0.2">
      <c r="A53" s="35">
        <v>5514</v>
      </c>
      <c r="B53" s="31" t="s">
        <v>446</v>
      </c>
      <c r="C53" s="36">
        <v>0</v>
      </c>
      <c r="D53" s="36">
        <v>0</v>
      </c>
    </row>
    <row r="54" spans="1:4" x14ac:dyDescent="0.2">
      <c r="A54" s="35">
        <v>5515</v>
      </c>
      <c r="B54" s="31" t="s">
        <v>447</v>
      </c>
      <c r="C54" s="36">
        <v>0</v>
      </c>
      <c r="D54" s="36">
        <v>0</v>
      </c>
    </row>
    <row r="55" spans="1:4" x14ac:dyDescent="0.2">
      <c r="A55" s="35">
        <v>5516</v>
      </c>
      <c r="B55" s="31" t="s">
        <v>448</v>
      </c>
      <c r="C55" s="36">
        <v>0</v>
      </c>
      <c r="D55" s="36">
        <v>0</v>
      </c>
    </row>
    <row r="56" spans="1:4" x14ac:dyDescent="0.2">
      <c r="A56" s="35">
        <v>5517</v>
      </c>
      <c r="B56" s="31" t="s">
        <v>449</v>
      </c>
      <c r="C56" s="36">
        <v>0</v>
      </c>
      <c r="D56" s="36">
        <v>0</v>
      </c>
    </row>
    <row r="57" spans="1:4" x14ac:dyDescent="0.2">
      <c r="A57" s="35">
        <v>5518</v>
      </c>
      <c r="B57" s="31" t="s">
        <v>82</v>
      </c>
      <c r="C57" s="36">
        <v>0</v>
      </c>
      <c r="D57" s="36">
        <v>0</v>
      </c>
    </row>
    <row r="58" spans="1:4" x14ac:dyDescent="0.2">
      <c r="A58" s="35">
        <v>5520</v>
      </c>
      <c r="B58" s="31" t="s">
        <v>81</v>
      </c>
      <c r="C58" s="36">
        <f>SUM(C59:C60)</f>
        <v>0</v>
      </c>
      <c r="D58" s="36">
        <f>SUM(D59:D60)</f>
        <v>0</v>
      </c>
    </row>
    <row r="59" spans="1:4" x14ac:dyDescent="0.2">
      <c r="A59" s="35">
        <v>5521</v>
      </c>
      <c r="B59" s="31" t="s">
        <v>450</v>
      </c>
      <c r="C59" s="36">
        <v>0</v>
      </c>
      <c r="D59" s="36">
        <v>0</v>
      </c>
    </row>
    <row r="60" spans="1:4" x14ac:dyDescent="0.2">
      <c r="A60" s="35">
        <v>5522</v>
      </c>
      <c r="B60" s="31" t="s">
        <v>451</v>
      </c>
      <c r="C60" s="36">
        <v>0</v>
      </c>
      <c r="D60" s="36">
        <v>0</v>
      </c>
    </row>
    <row r="61" spans="1:4" x14ac:dyDescent="0.2">
      <c r="A61" s="35">
        <v>5530</v>
      </c>
      <c r="B61" s="31" t="s">
        <v>452</v>
      </c>
      <c r="C61" s="36">
        <f>SUM(C62:C66)</f>
        <v>0</v>
      </c>
      <c r="D61" s="36">
        <f>SUM(D62:D66)</f>
        <v>0</v>
      </c>
    </row>
    <row r="62" spans="1:4" x14ac:dyDescent="0.2">
      <c r="A62" s="35">
        <v>5531</v>
      </c>
      <c r="B62" s="31" t="s">
        <v>453</v>
      </c>
      <c r="C62" s="36">
        <v>0</v>
      </c>
      <c r="D62" s="36">
        <v>0</v>
      </c>
    </row>
    <row r="63" spans="1:4" x14ac:dyDescent="0.2">
      <c r="A63" s="35">
        <v>5532</v>
      </c>
      <c r="B63" s="31" t="s">
        <v>454</v>
      </c>
      <c r="C63" s="36">
        <v>0</v>
      </c>
      <c r="D63" s="36">
        <v>0</v>
      </c>
    </row>
    <row r="64" spans="1:4" x14ac:dyDescent="0.2">
      <c r="A64" s="35">
        <v>5533</v>
      </c>
      <c r="B64" s="31" t="s">
        <v>455</v>
      </c>
      <c r="C64" s="36">
        <v>0</v>
      </c>
      <c r="D64" s="36">
        <v>0</v>
      </c>
    </row>
    <row r="65" spans="1:4" x14ac:dyDescent="0.2">
      <c r="A65" s="35">
        <v>5534</v>
      </c>
      <c r="B65" s="31" t="s">
        <v>456</v>
      </c>
      <c r="C65" s="36">
        <v>0</v>
      </c>
      <c r="D65" s="36">
        <v>0</v>
      </c>
    </row>
    <row r="66" spans="1:4" x14ac:dyDescent="0.2">
      <c r="A66" s="35">
        <v>5535</v>
      </c>
      <c r="B66" s="31" t="s">
        <v>457</v>
      </c>
      <c r="C66" s="36">
        <v>0</v>
      </c>
      <c r="D66" s="36">
        <v>0</v>
      </c>
    </row>
    <row r="67" spans="1:4" x14ac:dyDescent="0.2">
      <c r="A67" s="35">
        <v>5540</v>
      </c>
      <c r="B67" s="31" t="s">
        <v>458</v>
      </c>
      <c r="C67" s="36">
        <f>SUM(C68)</f>
        <v>0</v>
      </c>
      <c r="D67" s="36">
        <f>SUM(D68)</f>
        <v>0</v>
      </c>
    </row>
    <row r="68" spans="1:4" x14ac:dyDescent="0.2">
      <c r="A68" s="35">
        <v>5541</v>
      </c>
      <c r="B68" s="31" t="s">
        <v>458</v>
      </c>
      <c r="C68" s="36">
        <v>0</v>
      </c>
      <c r="D68" s="36">
        <v>0</v>
      </c>
    </row>
    <row r="69" spans="1:4" x14ac:dyDescent="0.2">
      <c r="A69" s="35">
        <v>5550</v>
      </c>
      <c r="B69" s="31" t="s">
        <v>459</v>
      </c>
      <c r="C69" s="36">
        <f>SUM(C70)</f>
        <v>0</v>
      </c>
      <c r="D69" s="36">
        <f>SUM(D70)</f>
        <v>0</v>
      </c>
    </row>
    <row r="70" spans="1:4" x14ac:dyDescent="0.2">
      <c r="A70" s="35">
        <v>5551</v>
      </c>
      <c r="B70" s="31" t="s">
        <v>459</v>
      </c>
      <c r="C70" s="36">
        <v>0</v>
      </c>
      <c r="D70" s="36">
        <v>0</v>
      </c>
    </row>
    <row r="71" spans="1:4" x14ac:dyDescent="0.2">
      <c r="A71" s="35">
        <v>5590</v>
      </c>
      <c r="B71" s="31" t="s">
        <v>460</v>
      </c>
      <c r="C71" s="36">
        <f>SUM(C72:C79)</f>
        <v>0.38</v>
      </c>
      <c r="D71" s="36">
        <f>SUM(D72:D79)</f>
        <v>0.94</v>
      </c>
    </row>
    <row r="72" spans="1:4" x14ac:dyDescent="0.2">
      <c r="A72" s="35">
        <v>5591</v>
      </c>
      <c r="B72" s="31" t="s">
        <v>461</v>
      </c>
      <c r="C72" s="36">
        <v>0</v>
      </c>
      <c r="D72" s="36">
        <v>0</v>
      </c>
    </row>
    <row r="73" spans="1:4" x14ac:dyDescent="0.2">
      <c r="A73" s="35">
        <v>5592</v>
      </c>
      <c r="B73" s="31" t="s">
        <v>462</v>
      </c>
      <c r="C73" s="36">
        <v>0</v>
      </c>
      <c r="D73" s="36">
        <v>0</v>
      </c>
    </row>
    <row r="74" spans="1:4" x14ac:dyDescent="0.2">
      <c r="A74" s="35">
        <v>5593</v>
      </c>
      <c r="B74" s="31" t="s">
        <v>463</v>
      </c>
      <c r="C74" s="36">
        <v>0</v>
      </c>
      <c r="D74" s="36">
        <v>0</v>
      </c>
    </row>
    <row r="75" spans="1:4" x14ac:dyDescent="0.2">
      <c r="A75" s="35">
        <v>5594</v>
      </c>
      <c r="B75" s="31" t="s">
        <v>464</v>
      </c>
      <c r="C75" s="36">
        <v>0</v>
      </c>
      <c r="D75" s="36">
        <v>0</v>
      </c>
    </row>
    <row r="76" spans="1:4" x14ac:dyDescent="0.2">
      <c r="A76" s="35">
        <v>5595</v>
      </c>
      <c r="B76" s="31" t="s">
        <v>465</v>
      </c>
      <c r="C76" s="36">
        <v>0</v>
      </c>
      <c r="D76" s="36">
        <v>0</v>
      </c>
    </row>
    <row r="77" spans="1:4" x14ac:dyDescent="0.2">
      <c r="A77" s="35">
        <v>5596</v>
      </c>
      <c r="B77" s="31" t="s">
        <v>358</v>
      </c>
      <c r="C77" s="36">
        <v>0</v>
      </c>
      <c r="D77" s="36">
        <v>0</v>
      </c>
    </row>
    <row r="78" spans="1:4" x14ac:dyDescent="0.2">
      <c r="A78" s="35">
        <v>5597</v>
      </c>
      <c r="B78" s="31" t="s">
        <v>466</v>
      </c>
      <c r="C78" s="36">
        <v>0</v>
      </c>
      <c r="D78" s="36">
        <v>0</v>
      </c>
    </row>
    <row r="79" spans="1:4" x14ac:dyDescent="0.2">
      <c r="A79" s="35">
        <v>5599</v>
      </c>
      <c r="B79" s="31" t="s">
        <v>467</v>
      </c>
      <c r="C79" s="36">
        <v>0.38</v>
      </c>
      <c r="D79" s="36">
        <v>0.94</v>
      </c>
    </row>
    <row r="80" spans="1:4" x14ac:dyDescent="0.2">
      <c r="A80" s="35">
        <v>5600</v>
      </c>
      <c r="B80" s="31" t="s">
        <v>80</v>
      </c>
      <c r="C80" s="36">
        <f>C81</f>
        <v>0</v>
      </c>
      <c r="D80" s="36">
        <f>D81</f>
        <v>0</v>
      </c>
    </row>
    <row r="81" spans="1:4" x14ac:dyDescent="0.2">
      <c r="A81" s="35">
        <v>5610</v>
      </c>
      <c r="B81" s="31" t="s">
        <v>468</v>
      </c>
      <c r="C81" s="36">
        <f>C82</f>
        <v>0</v>
      </c>
      <c r="D81" s="36">
        <f>D82</f>
        <v>0</v>
      </c>
    </row>
    <row r="82" spans="1:4" x14ac:dyDescent="0.2">
      <c r="A82" s="35">
        <v>5611</v>
      </c>
      <c r="B82" s="31" t="s">
        <v>469</v>
      </c>
      <c r="C82" s="36">
        <v>0</v>
      </c>
      <c r="D82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7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7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2022-07-18T14:46:36Z</cp:lastPrinted>
  <dcterms:created xsi:type="dcterms:W3CDTF">2012-12-11T20:36:24Z</dcterms:created>
  <dcterms:modified xsi:type="dcterms:W3CDTF">2022-07-18T15:17:30Z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