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4to trimestre 2024\CONAC\"/>
    </mc:Choice>
  </mc:AlternateContent>
  <bookViews>
    <workbookView xWindow="0" yWindow="0" windowWidth="20490" windowHeight="6600"/>
  </bookViews>
  <sheets>
    <sheet name="CtasAdmvas 1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>[4]REPORTO!#REF!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C36" i="1"/>
  <c r="B36" i="1"/>
  <c r="G35" i="1"/>
  <c r="G34" i="1"/>
  <c r="G33" i="1"/>
  <c r="G32" i="1"/>
  <c r="D31" i="1"/>
  <c r="G31" i="1" s="1"/>
  <c r="D29" i="1"/>
  <c r="D36" i="1" s="1"/>
  <c r="F22" i="1"/>
  <c r="E22" i="1"/>
  <c r="C22" i="1"/>
  <c r="B22" i="1"/>
  <c r="D21" i="1"/>
  <c r="G21" i="1" s="1"/>
  <c r="G20" i="1"/>
  <c r="D20" i="1"/>
  <c r="D19" i="1"/>
  <c r="G19" i="1" s="1"/>
  <c r="D18" i="1"/>
  <c r="G18" i="1" s="1"/>
  <c r="F11" i="1"/>
  <c r="E11" i="1"/>
  <c r="C11" i="1"/>
  <c r="B11" i="1"/>
  <c r="D11" i="1" s="1"/>
  <c r="G11" i="1" s="1"/>
  <c r="D10" i="1"/>
  <c r="G10" i="1" s="1"/>
  <c r="G9" i="1"/>
  <c r="D9" i="1"/>
  <c r="D8" i="1"/>
  <c r="G8" i="1" s="1"/>
  <c r="D7" i="1"/>
  <c r="G7" i="1" s="1"/>
  <c r="D6" i="1"/>
  <c r="G6" i="1" s="1"/>
  <c r="D5" i="1"/>
  <c r="G5" i="1" s="1"/>
  <c r="G29" i="1" l="1"/>
  <c r="G36" i="1" s="1"/>
  <c r="G22" i="1"/>
  <c r="D22" i="1"/>
</calcChain>
</file>

<file path=xl/sharedStrings.xml><?xml version="1.0" encoding="utf-8"?>
<sst xmlns="http://schemas.openxmlformats.org/spreadsheetml/2006/main" count="56" uniqueCount="32">
  <si>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</si>
  <si>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</si>
  <si>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</si>
  <si>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</si>
  <si>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</si>
  <si>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</si>
  <si>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</si>
  <si>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</si>
  <si>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</si>
  <si>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</si>
  <si>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211213064010000 DIRECCCIÓN GENERAL IDEA</t>
  </si>
  <si>
    <t>211213064020000 DIR GRAL ADMINISTRACIÓN</t>
  </si>
  <si>
    <t>211213064050000 DIRECCIÓN GENERAL DE INN</t>
  </si>
  <si>
    <t>211213064060000 DG DESARROLLO CIENTIF Y</t>
  </si>
  <si>
    <t>211213064070000 DIRECCIÓN GENERAL DE EMP</t>
  </si>
  <si>
    <t>211213064A10000 ÓRGANO INTERNO DE CONTRO</t>
  </si>
  <si>
    <t>Total del Gasto</t>
  </si>
  <si>
    <t>“Bajo protesta de decir verdad declaramos que los Estados Financieros y sus notas, son razonablemente correctos y son responsabilidad del emisor”.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</si>
  <si>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</si>
  <si>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</si>
  <si>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</si>
  <si>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</si>
  <si>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</si>
  <si>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</si>
  <si>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</si>
  <si>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</si>
  <si>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</si>
  <si>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</si>
  <si>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</si>
  <si>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</si>
  <si>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 xml:space="preserve">
Instituto de Innovación, Ciencia y Emprendimiento para la Competitividad para el Estado de Guanajuato
Estado Analítico del Ejercicio del Presupuesto de Egresos
Clasificación Administrativa  
Del 01 de Enero al 31 de diciembre de 2024</t>
  </si>
  <si>
    <t xml:space="preserve">
Instituto de Innovación, Ciencia y Emprendimiento para la Competitividad para el Estado de Guanajuato
Estado Analítico del Ejercicio del Presupuesto de Egresos
Clasificación Administrativa  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</si>
</sst>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" fontId="8" fillId="4" borderId="12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2" applyFont="1"/>
    <xf numFmtId="0" fontId="4" fillId="3" borderId="0" xfId="2" applyFont="1" applyFill="1"/>
    <xf numFmtId="0" fontId="3" fillId="2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justify" vertical="center" wrapText="1"/>
    </xf>
    <xf numFmtId="3" fontId="5" fillId="3" borderId="7" xfId="3" applyNumberFormat="1" applyFont="1" applyFill="1" applyBorder="1" applyAlignment="1">
      <alignment horizontal="right" vertical="center" wrapText="1"/>
    </xf>
    <xf numFmtId="0" fontId="5" fillId="3" borderId="4" xfId="1" applyFont="1" applyFill="1" applyBorder="1" applyAlignment="1">
      <alignment horizontal="justify" vertical="center" wrapText="1"/>
    </xf>
    <xf numFmtId="3" fontId="5" fillId="3" borderId="4" xfId="3" applyNumberFormat="1" applyFont="1" applyFill="1" applyBorder="1" applyAlignment="1">
      <alignment horizontal="right" vertical="center" wrapText="1"/>
    </xf>
    <xf numFmtId="3" fontId="5" fillId="3" borderId="8" xfId="3" applyNumberFormat="1" applyFont="1" applyFill="1" applyBorder="1" applyAlignment="1">
      <alignment horizontal="right" vertical="center" wrapText="1"/>
    </xf>
    <xf numFmtId="0" fontId="5" fillId="3" borderId="5" xfId="1" applyFont="1" applyFill="1" applyBorder="1" applyAlignment="1">
      <alignment horizontal="justify" vertical="center" wrapText="1"/>
    </xf>
    <xf numFmtId="0" fontId="5" fillId="3" borderId="6" xfId="1" applyFont="1" applyFill="1" applyBorder="1" applyAlignment="1">
      <alignment horizontal="justify" vertical="center" wrapText="1"/>
    </xf>
    <xf numFmtId="3" fontId="5" fillId="3" borderId="6" xfId="3" applyNumberFormat="1" applyFont="1" applyFill="1" applyBorder="1" applyAlignment="1">
      <alignment horizontal="right" vertical="center" wrapText="1"/>
    </xf>
    <xf numFmtId="0" fontId="6" fillId="3" borderId="0" xfId="2" applyFont="1" applyFill="1"/>
    <xf numFmtId="0" fontId="7" fillId="0" borderId="0" xfId="1" applyFont="1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0" fontId="9" fillId="5" borderId="7" xfId="4" applyNumberFormat="1" applyFont="1" applyFill="1" applyBorder="1" applyAlignment="1" applyProtection="1">
      <alignment horizontal="left" vertical="center" wrapText="1"/>
      <protection locked="0"/>
    </xf>
    <xf numFmtId="3" fontId="9" fillId="0" borderId="7" xfId="5" applyNumberFormat="1" applyFont="1" applyBorder="1" applyAlignment="1">
      <alignment vertical="center"/>
    </xf>
    <xf numFmtId="3" fontId="9" fillId="0" borderId="7" xfId="1" applyNumberFormat="1" applyFont="1" applyBorder="1" applyAlignment="1">
      <alignment vertical="center"/>
    </xf>
    <xf numFmtId="0" fontId="9" fillId="5" borderId="4" xfId="4" applyNumberFormat="1" applyFont="1" applyFill="1" applyBorder="1" applyAlignment="1" applyProtection="1">
      <alignment horizontal="left" vertical="center" wrapText="1"/>
      <protection locked="0"/>
    </xf>
    <xf numFmtId="3" fontId="9" fillId="0" borderId="4" xfId="5" applyNumberFormat="1" applyFont="1" applyBorder="1" applyAlignment="1">
      <alignment vertical="center"/>
    </xf>
    <xf numFmtId="3" fontId="9" fillId="0" borderId="4" xfId="1" applyNumberFormat="1" applyFont="1" applyBorder="1" applyAlignment="1">
      <alignment vertical="center"/>
    </xf>
    <xf numFmtId="0" fontId="3" fillId="5" borderId="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5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4" xfId="1" applyFont="1" applyFill="1" applyBorder="1" applyAlignment="1" applyProtection="1">
      <alignment vertical="center"/>
    </xf>
    <xf numFmtId="3" fontId="9" fillId="0" borderId="4" xfId="1" applyNumberFormat="1" applyFont="1" applyBorder="1" applyAlignment="1" applyProtection="1">
      <alignment horizontal="right" vertical="center"/>
      <protection locked="0"/>
    </xf>
    <xf numFmtId="0" fontId="9" fillId="0" borderId="4" xfId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horizontal="center" vertical="center"/>
    </xf>
    <xf numFmtId="3" fontId="5" fillId="0" borderId="6" xfId="1" applyNumberFormat="1" applyFont="1" applyBorder="1" applyAlignment="1" applyProtection="1">
      <alignment horizontal="right" vertical="center"/>
      <protection locked="0"/>
    </xf>
    <xf numFmtId="0" fontId="9" fillId="0" borderId="0" xfId="1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9" fillId="5" borderId="10" xfId="4" applyNumberFormat="1" applyFont="1" applyFill="1" applyBorder="1" applyAlignment="1" applyProtection="1">
      <alignment horizontal="left" vertical="center" wrapText="1"/>
      <protection locked="0"/>
    </xf>
    <xf numFmtId="0" fontId="3" fillId="2" borderId="9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</cellXfs>
  <cellStyles count="6">
    <cellStyle name="Millares 10 2" xfId="3"/>
    <cellStyle name="Millares 2 2 2 2 2" xfId="5"/>
    <cellStyle name="Normal" xfId="0" builtinId="0"/>
    <cellStyle name="Normal 2 2" xfId="1"/>
    <cellStyle name="Normal 5 3 2 3" xfId="2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37"/>
  <sheetViews>
    <sheetView showGridLines="0" tabSelected="1" zoomScaleNormal="100" workbookViewId="0">
      <selection activeCell="A26" sqref="A26:A28"/>
    </sheetView>
  </sheetViews>
  <sheetFormatPr baseColWidth="10" defaultRowHeight="14.25" customHeight="1" x14ac:dyDescent="0.2"/>
  <cols>
    <col min="1" max="1" width="61.28515625" style="1" customWidth="1"/>
    <col min="2" max="7" width="12.28515625" style="1" customWidth="1"/>
    <col min="8" max="16384" width="11.42578125" style="1"/>
  </cols>
  <sheetData>
    <row r="1" spans="1:7" ht="66.75" customHeight="1" x14ac:dyDescent="0.2">
      <c r="A1" s="37" t="s">
        <v>30</v>
      </c>
      <c r="B1" s="38"/>
      <c r="C1" s="38"/>
      <c r="D1" s="38"/>
      <c r="E1" s="38"/>
      <c r="F1" s="38"/>
      <c r="G1" s="39"/>
    </row>
    <row r="2" spans="1:7" s="2" customFormat="1" ht="14.25" customHeight="1" x14ac:dyDescent="0.2">
      <c r="A2" s="40" t="s">
        <v>0</v>
      </c>
      <c r="B2" s="42" t="s">
        <v>1</v>
      </c>
      <c r="C2" s="42"/>
      <c r="D2" s="42"/>
      <c r="E2" s="42"/>
      <c r="F2" s="42"/>
      <c r="G2" s="42" t="s">
        <v>2</v>
      </c>
    </row>
    <row r="3" spans="1:7" s="2" customFormat="1" ht="22.5" x14ac:dyDescent="0.2">
      <c r="A3" s="40"/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s="2" customFormat="1" ht="14.25" customHeight="1" x14ac:dyDescent="0.2">
      <c r="A4" s="41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s="2" customFormat="1" ht="14.25" customHeight="1" x14ac:dyDescent="0.2">
      <c r="A5" s="4" t="s">
        <v>10</v>
      </c>
      <c r="B5" s="5">
        <v>15381346.65</v>
      </c>
      <c r="C5" s="5">
        <v>31657334.629999999</v>
      </c>
      <c r="D5" s="5">
        <f>+B5+C5</f>
        <v>47038681.280000001</v>
      </c>
      <c r="E5" s="5">
        <v>45840957.990000002</v>
      </c>
      <c r="F5" s="5">
        <v>45412309.520000003</v>
      </c>
      <c r="G5" s="5">
        <f>+D5-E5</f>
        <v>1197723.2899999991</v>
      </c>
    </row>
    <row r="6" spans="1:7" s="2" customFormat="1" ht="14.25" customHeight="1" x14ac:dyDescent="0.2">
      <c r="A6" s="6" t="s">
        <v>11</v>
      </c>
      <c r="B6" s="7">
        <v>10501521.689999999</v>
      </c>
      <c r="C6" s="7">
        <v>1202136.54</v>
      </c>
      <c r="D6" s="7">
        <f t="shared" ref="D6:D11" si="0">+B6+C6</f>
        <v>11703658.23</v>
      </c>
      <c r="E6" s="7">
        <v>10666643.630000001</v>
      </c>
      <c r="F6" s="7">
        <v>10610522.390000001</v>
      </c>
      <c r="G6" s="7">
        <f t="shared" ref="G6:G11" si="1">+D6-E6</f>
        <v>1037014.5999999996</v>
      </c>
    </row>
    <row r="7" spans="1:7" s="2" customFormat="1" ht="14.25" customHeight="1" x14ac:dyDescent="0.2">
      <c r="A7" s="6" t="s">
        <v>12</v>
      </c>
      <c r="B7" s="7">
        <v>8279277.54</v>
      </c>
      <c r="C7" s="7">
        <v>17046215.989999998</v>
      </c>
      <c r="D7" s="7">
        <f t="shared" si="0"/>
        <v>25325493.529999997</v>
      </c>
      <c r="E7" s="7">
        <v>24609460.359999999</v>
      </c>
      <c r="F7" s="7">
        <v>24577940.559999999</v>
      </c>
      <c r="G7" s="7">
        <f t="shared" si="1"/>
        <v>716033.16999999806</v>
      </c>
    </row>
    <row r="8" spans="1:7" s="2" customFormat="1" ht="14.25" customHeight="1" x14ac:dyDescent="0.2">
      <c r="A8" s="6" t="s">
        <v>13</v>
      </c>
      <c r="B8" s="8">
        <v>6249767.3300000001</v>
      </c>
      <c r="C8" s="8">
        <v>38251426.710000001</v>
      </c>
      <c r="D8" s="8">
        <f t="shared" si="0"/>
        <v>44501194.039999999</v>
      </c>
      <c r="E8" s="8">
        <v>36799309.200000003</v>
      </c>
      <c r="F8" s="8">
        <v>36749944.899999999</v>
      </c>
      <c r="G8" s="8">
        <f t="shared" si="1"/>
        <v>7701884.8399999961</v>
      </c>
    </row>
    <row r="9" spans="1:7" s="2" customFormat="1" ht="14.25" customHeight="1" x14ac:dyDescent="0.2">
      <c r="A9" s="6" t="s">
        <v>14</v>
      </c>
      <c r="B9" s="7">
        <v>17563952.559999999</v>
      </c>
      <c r="C9" s="7">
        <v>18631740.289999999</v>
      </c>
      <c r="D9" s="7">
        <f t="shared" si="0"/>
        <v>36195692.849999994</v>
      </c>
      <c r="E9" s="7">
        <v>35783664.369999997</v>
      </c>
      <c r="F9" s="7">
        <v>35750513.799999997</v>
      </c>
      <c r="G9" s="7">
        <f t="shared" si="1"/>
        <v>412028.47999999672</v>
      </c>
    </row>
    <row r="10" spans="1:7" s="2" customFormat="1" ht="14.25" customHeight="1" x14ac:dyDescent="0.2">
      <c r="A10" s="9" t="s">
        <v>15</v>
      </c>
      <c r="B10" s="8">
        <v>999140.8</v>
      </c>
      <c r="C10" s="8">
        <v>16950.900000000001</v>
      </c>
      <c r="D10" s="8">
        <f t="shared" si="0"/>
        <v>1016091.7000000001</v>
      </c>
      <c r="E10" s="8">
        <v>1008412.4</v>
      </c>
      <c r="F10" s="8">
        <v>1004183.8</v>
      </c>
      <c r="G10" s="8">
        <f t="shared" si="1"/>
        <v>7679.3000000000466</v>
      </c>
    </row>
    <row r="11" spans="1:7" s="2" customFormat="1" ht="14.25" customHeight="1" x14ac:dyDescent="0.2">
      <c r="A11" s="10" t="s">
        <v>16</v>
      </c>
      <c r="B11" s="11">
        <f>+B10+B9+B8+B7+B6+B5</f>
        <v>58975006.569999993</v>
      </c>
      <c r="C11" s="11">
        <f>+C10+C9+C8+C7+C6+C5</f>
        <v>106805805.06</v>
      </c>
      <c r="D11" s="11">
        <f t="shared" si="0"/>
        <v>165780811.63</v>
      </c>
      <c r="E11" s="11">
        <f>+E10+E9+E8+E7+E6+E5</f>
        <v>154708447.94999999</v>
      </c>
      <c r="F11" s="11">
        <f>+F10+F9+F8+F7+F6+F5</f>
        <v>154105414.97</v>
      </c>
      <c r="G11" s="11">
        <f t="shared" si="1"/>
        <v>11072363.680000007</v>
      </c>
    </row>
    <row r="12" spans="1:7" s="2" customFormat="1" ht="19.5" customHeight="1" x14ac:dyDescent="0.2">
      <c r="A12" s="12" t="s">
        <v>17</v>
      </c>
    </row>
    <row r="14" spans="1:7" s="13" customFormat="1" ht="58.5" customHeight="1" x14ac:dyDescent="0.2">
      <c r="A14" s="32" t="s">
        <v>31</v>
      </c>
      <c r="B14" s="33"/>
      <c r="C14" s="33"/>
      <c r="D14" s="33"/>
      <c r="E14" s="33"/>
      <c r="F14" s="33"/>
      <c r="G14" s="34"/>
    </row>
    <row r="15" spans="1:7" s="13" customFormat="1" ht="12" x14ac:dyDescent="0.25">
      <c r="A15" s="35" t="s">
        <v>0</v>
      </c>
      <c r="B15" s="36" t="s">
        <v>18</v>
      </c>
      <c r="C15" s="36"/>
      <c r="D15" s="36"/>
      <c r="E15" s="36"/>
      <c r="F15" s="36"/>
      <c r="G15" s="36" t="s">
        <v>2</v>
      </c>
    </row>
    <row r="16" spans="1:7" s="13" customFormat="1" ht="22.5" x14ac:dyDescent="0.25">
      <c r="A16" s="35"/>
      <c r="B16" s="14" t="s">
        <v>3</v>
      </c>
      <c r="C16" s="14" t="s">
        <v>4</v>
      </c>
      <c r="D16" s="14" t="s">
        <v>5</v>
      </c>
      <c r="E16" s="14" t="s">
        <v>6</v>
      </c>
      <c r="F16" s="14" t="s">
        <v>7</v>
      </c>
      <c r="G16" s="36"/>
    </row>
    <row r="17" spans="1:7" s="13" customFormat="1" ht="12" x14ac:dyDescent="0.25">
      <c r="A17" s="35"/>
      <c r="B17" s="14">
        <v>1</v>
      </c>
      <c r="C17" s="14">
        <v>2</v>
      </c>
      <c r="D17" s="14" t="s">
        <v>8</v>
      </c>
      <c r="E17" s="14">
        <v>4</v>
      </c>
      <c r="F17" s="14">
        <v>5</v>
      </c>
      <c r="G17" s="14" t="s">
        <v>9</v>
      </c>
    </row>
    <row r="18" spans="1:7" s="13" customFormat="1" ht="14.25" customHeight="1" x14ac:dyDescent="0.25">
      <c r="A18" s="15" t="s">
        <v>19</v>
      </c>
      <c r="B18" s="16">
        <v>0</v>
      </c>
      <c r="C18" s="16">
        <v>0</v>
      </c>
      <c r="D18" s="16">
        <f>B18+C18</f>
        <v>0</v>
      </c>
      <c r="E18" s="16">
        <v>0</v>
      </c>
      <c r="F18" s="16">
        <v>0</v>
      </c>
      <c r="G18" s="17">
        <f>D18-E18</f>
        <v>0</v>
      </c>
    </row>
    <row r="19" spans="1:7" s="13" customFormat="1" ht="14.25" customHeight="1" x14ac:dyDescent="0.25">
      <c r="A19" s="18" t="s">
        <v>20</v>
      </c>
      <c r="B19" s="19">
        <v>0</v>
      </c>
      <c r="C19" s="19">
        <v>0</v>
      </c>
      <c r="D19" s="19">
        <f>B19+C19</f>
        <v>0</v>
      </c>
      <c r="E19" s="19">
        <v>0</v>
      </c>
      <c r="F19" s="19">
        <v>0</v>
      </c>
      <c r="G19" s="20">
        <f>D19-E19</f>
        <v>0</v>
      </c>
    </row>
    <row r="20" spans="1:7" s="13" customFormat="1" ht="14.25" customHeight="1" x14ac:dyDescent="0.25">
      <c r="A20" s="18" t="s">
        <v>21</v>
      </c>
      <c r="B20" s="19">
        <v>0</v>
      </c>
      <c r="C20" s="19">
        <v>0</v>
      </c>
      <c r="D20" s="19">
        <f>B20+C20</f>
        <v>0</v>
      </c>
      <c r="E20" s="19">
        <v>0</v>
      </c>
      <c r="F20" s="19">
        <v>0</v>
      </c>
      <c r="G20" s="20">
        <f>D20-E20</f>
        <v>0</v>
      </c>
    </row>
    <row r="21" spans="1:7" s="13" customFormat="1" ht="14.25" customHeight="1" x14ac:dyDescent="0.25">
      <c r="A21" s="18" t="s">
        <v>22</v>
      </c>
      <c r="B21" s="19">
        <v>0</v>
      </c>
      <c r="C21" s="19">
        <v>0</v>
      </c>
      <c r="D21" s="19">
        <f>B21+C21</f>
        <v>0</v>
      </c>
      <c r="E21" s="19">
        <v>0</v>
      </c>
      <c r="F21" s="19">
        <v>0</v>
      </c>
      <c r="G21" s="20">
        <f>D21-E21</f>
        <v>0</v>
      </c>
    </row>
    <row r="22" spans="1:7" s="13" customFormat="1" ht="12" x14ac:dyDescent="0.25">
      <c r="A22" s="21" t="s">
        <v>16</v>
      </c>
      <c r="B22" s="22">
        <f>+B18+B19+B20+B21</f>
        <v>0</v>
      </c>
      <c r="C22" s="22">
        <f>+C18+C19+C20+C21</f>
        <v>0</v>
      </c>
      <c r="D22" s="22">
        <f>SUM(D18:D21)</f>
        <v>0</v>
      </c>
      <c r="E22" s="22">
        <f>+E18+E19+E20+E21</f>
        <v>0</v>
      </c>
      <c r="F22" s="22">
        <f>+F18+F19+F20+F21</f>
        <v>0</v>
      </c>
      <c r="G22" s="22">
        <f>SUM(G18:G21)</f>
        <v>0</v>
      </c>
    </row>
    <row r="23" spans="1:7" s="13" customFormat="1" ht="20.25" customHeight="1" x14ac:dyDescent="0.25">
      <c r="A23" s="31" t="s">
        <v>17</v>
      </c>
      <c r="B23" s="31"/>
      <c r="C23" s="31"/>
      <c r="D23" s="31"/>
      <c r="E23" s="31"/>
      <c r="F23" s="31"/>
      <c r="G23" s="31"/>
    </row>
    <row r="25" spans="1:7" s="23" customFormat="1" ht="65.25" customHeight="1" x14ac:dyDescent="0.2">
      <c r="A25" s="32" t="s">
        <v>30</v>
      </c>
      <c r="B25" s="33"/>
      <c r="C25" s="33"/>
      <c r="D25" s="33"/>
      <c r="E25" s="33"/>
      <c r="F25" s="33"/>
      <c r="G25" s="34"/>
    </row>
    <row r="26" spans="1:7" s="23" customFormat="1" ht="12.75" x14ac:dyDescent="0.25">
      <c r="A26" s="35" t="s">
        <v>0</v>
      </c>
      <c r="B26" s="36" t="s">
        <v>18</v>
      </c>
      <c r="C26" s="36"/>
      <c r="D26" s="36"/>
      <c r="E26" s="36"/>
      <c r="F26" s="36"/>
      <c r="G26" s="36" t="s">
        <v>2</v>
      </c>
    </row>
    <row r="27" spans="1:7" s="23" customFormat="1" ht="22.5" x14ac:dyDescent="0.25">
      <c r="A27" s="35"/>
      <c r="B27" s="14" t="s">
        <v>3</v>
      </c>
      <c r="C27" s="14" t="s">
        <v>4</v>
      </c>
      <c r="D27" s="14" t="s">
        <v>5</v>
      </c>
      <c r="E27" s="14" t="s">
        <v>6</v>
      </c>
      <c r="F27" s="14" t="s">
        <v>7</v>
      </c>
      <c r="G27" s="36"/>
    </row>
    <row r="28" spans="1:7" s="23" customFormat="1" ht="12.75" x14ac:dyDescent="0.25">
      <c r="A28" s="35"/>
      <c r="B28" s="14">
        <v>1</v>
      </c>
      <c r="C28" s="14">
        <v>2</v>
      </c>
      <c r="D28" s="14" t="s">
        <v>8</v>
      </c>
      <c r="E28" s="14">
        <v>4</v>
      </c>
      <c r="F28" s="14">
        <v>5</v>
      </c>
      <c r="G28" s="14" t="s">
        <v>9</v>
      </c>
    </row>
    <row r="29" spans="1:7" s="23" customFormat="1" ht="21" customHeight="1" x14ac:dyDescent="0.25">
      <c r="A29" s="24" t="s">
        <v>23</v>
      </c>
      <c r="B29" s="25">
        <v>58975006.57</v>
      </c>
      <c r="C29" s="25">
        <v>106805805.06</v>
      </c>
      <c r="D29" s="25">
        <f>B29+C29</f>
        <v>165780811.63</v>
      </c>
      <c r="E29" s="25">
        <v>154708447.94999999</v>
      </c>
      <c r="F29" s="25">
        <v>154105414.97</v>
      </c>
      <c r="G29" s="25">
        <f>D29-E29</f>
        <v>11072363.680000007</v>
      </c>
    </row>
    <row r="30" spans="1:7" s="23" customFormat="1" ht="21" customHeight="1" x14ac:dyDescent="0.25">
      <c r="A30" s="24" t="s">
        <v>24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23" customFormat="1" ht="21" customHeight="1" x14ac:dyDescent="0.25">
      <c r="A31" s="26" t="s">
        <v>25</v>
      </c>
      <c r="B31" s="25">
        <v>0</v>
      </c>
      <c r="C31" s="25">
        <v>0</v>
      </c>
      <c r="D31" s="25">
        <f>B31+C31</f>
        <v>0</v>
      </c>
      <c r="E31" s="25">
        <v>0</v>
      </c>
      <c r="F31" s="25">
        <v>0</v>
      </c>
      <c r="G31" s="25">
        <f>D31-E31</f>
        <v>0</v>
      </c>
    </row>
    <row r="32" spans="1:7" s="23" customFormat="1" ht="21" customHeight="1" x14ac:dyDescent="0.25">
      <c r="A32" s="26" t="s">
        <v>26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>D32-E32</f>
        <v>0</v>
      </c>
    </row>
    <row r="33" spans="1:7" s="23" customFormat="1" ht="21" customHeight="1" x14ac:dyDescent="0.25">
      <c r="A33" s="26" t="s">
        <v>27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>D33-E33</f>
        <v>0</v>
      </c>
    </row>
    <row r="34" spans="1:7" s="23" customFormat="1" ht="21" customHeight="1" x14ac:dyDescent="0.25">
      <c r="A34" s="26" t="s">
        <v>28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>D34-E34</f>
        <v>0</v>
      </c>
    </row>
    <row r="35" spans="1:7" s="23" customFormat="1" ht="21" customHeight="1" x14ac:dyDescent="0.25">
      <c r="A35" s="26" t="s">
        <v>29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>D35-E35</f>
        <v>0</v>
      </c>
    </row>
    <row r="36" spans="1:7" s="23" customFormat="1" ht="12.75" x14ac:dyDescent="0.25">
      <c r="A36" s="27" t="s">
        <v>16</v>
      </c>
      <c r="B36" s="28">
        <f t="shared" ref="B36:G36" si="2">SUM(B29:B35)</f>
        <v>58975006.57</v>
      </c>
      <c r="C36" s="28">
        <f t="shared" si="2"/>
        <v>106805805.06</v>
      </c>
      <c r="D36" s="28">
        <f t="shared" si="2"/>
        <v>165780811.63</v>
      </c>
      <c r="E36" s="28">
        <f t="shared" si="2"/>
        <v>154708447.94999999</v>
      </c>
      <c r="F36" s="28">
        <f t="shared" si="2"/>
        <v>154105414.97</v>
      </c>
      <c r="G36" s="28">
        <f t="shared" si="2"/>
        <v>11072363.680000007</v>
      </c>
    </row>
    <row r="37" spans="1:7" s="23" customFormat="1" ht="21" customHeight="1" x14ac:dyDescent="0.25">
      <c r="A37" s="29" t="s">
        <v>17</v>
      </c>
      <c r="B37" s="30"/>
      <c r="C37" s="30"/>
      <c r="D37" s="30"/>
      <c r="E37" s="30"/>
      <c r="F37" s="30"/>
      <c r="G37" s="30"/>
    </row>
  </sheetData>
  <mergeCells count="13">
    <mergeCell ref="A15:A17"/>
    <mergeCell ref="B15:F15"/>
    <mergeCell ref="G15:G16"/>
    <mergeCell ref="A1:G1"/>
    <mergeCell ref="A2:A4"/>
    <mergeCell ref="B2:F2"/>
    <mergeCell ref="G2:G3"/>
    <mergeCell ref="A14:G14"/>
    <mergeCell ref="A23:G23"/>
    <mergeCell ref="A25:G25"/>
    <mergeCell ref="A26:A28"/>
    <mergeCell ref="B26:F26"/>
    <mergeCell ref="G26:G27"/>
  </mergeCells>
  <printOptions horizontalCentered="1"/>
  <pageMargins left="0.78740157480314965" right="0.59055118110236227" top="0.78740157480314965" bottom="0.78740157480314965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CtasAdmvas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2025-01-28T19:25:26Z</cp:lastPrinted>
  <dcterms:created xsi:type="dcterms:W3CDTF">2024-10-20T05:21:44Z</dcterms:created>
  <dcterms:modified xsi:type="dcterms:W3CDTF">2025-01-28T19:25:30Z</dcterms:modified>
</cp:coreProperties>
</file>