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4to trimestre\"/>
    </mc:Choice>
  </mc:AlternateContent>
  <xr:revisionPtr revIDLastSave="0" documentId="13_ncr:1_{77CD8B9E-5E19-413A-AF55-5EA3A20586D6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0" l="1"/>
  <c r="G31" i="10" s="1"/>
  <c r="D30" i="10"/>
  <c r="G30" i="10" s="1"/>
  <c r="D29" i="10"/>
  <c r="G29" i="10" s="1"/>
  <c r="G28" i="10" s="1"/>
  <c r="F28" i="10"/>
  <c r="E28" i="10"/>
  <c r="D28" i="10"/>
  <c r="C28" i="10"/>
  <c r="B28" i="10"/>
  <c r="D27" i="10"/>
  <c r="G27" i="10" s="1"/>
  <c r="D26" i="10"/>
  <c r="G26" i="10" s="1"/>
  <c r="D25" i="10"/>
  <c r="D24" i="10" s="1"/>
  <c r="F24" i="10"/>
  <c r="E24" i="10"/>
  <c r="C24" i="10"/>
  <c r="B24" i="10"/>
  <c r="D23" i="10"/>
  <c r="D21" i="10" s="1"/>
  <c r="D22" i="10"/>
  <c r="G22" i="10" s="1"/>
  <c r="F21" i="10"/>
  <c r="E21" i="10"/>
  <c r="C21" i="10"/>
  <c r="B21" i="10"/>
  <c r="D19" i="10"/>
  <c r="G19" i="10" s="1"/>
  <c r="D18" i="10"/>
  <c r="G18" i="10" s="1"/>
  <c r="D17" i="10"/>
  <c r="D16" i="10" s="1"/>
  <c r="F16" i="10"/>
  <c r="F9" i="10" s="1"/>
  <c r="F33" i="10" s="1"/>
  <c r="E16" i="10"/>
  <c r="C16" i="10"/>
  <c r="B16" i="10"/>
  <c r="D15" i="10"/>
  <c r="G15" i="10" s="1"/>
  <c r="D14" i="10"/>
  <c r="D12" i="10" s="1"/>
  <c r="D13" i="10"/>
  <c r="G13" i="10" s="1"/>
  <c r="F12" i="10"/>
  <c r="E12" i="10"/>
  <c r="E9" i="10" s="1"/>
  <c r="E33" i="10" s="1"/>
  <c r="C12" i="10"/>
  <c r="C9" i="10" s="1"/>
  <c r="C33" i="10" s="1"/>
  <c r="B12" i="10"/>
  <c r="B9" i="10" s="1"/>
  <c r="B33" i="10" s="1"/>
  <c r="D11" i="10"/>
  <c r="G11" i="10" s="1"/>
  <c r="D10" i="10"/>
  <c r="G10" i="10" s="1"/>
  <c r="D75" i="9"/>
  <c r="G75" i="9" s="1"/>
  <c r="D74" i="9"/>
  <c r="G74" i="9" s="1"/>
  <c r="D73" i="9"/>
  <c r="G73" i="9" s="1"/>
  <c r="D72" i="9"/>
  <c r="D71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G63" i="9" s="1"/>
  <c r="D62" i="9"/>
  <c r="D61" i="9" s="1"/>
  <c r="F61" i="9"/>
  <c r="F43" i="9" s="1"/>
  <c r="E61" i="9"/>
  <c r="C61" i="9"/>
  <c r="B61" i="9"/>
  <c r="D60" i="9"/>
  <c r="G60" i="9" s="1"/>
  <c r="D59" i="9"/>
  <c r="G59" i="9" s="1"/>
  <c r="D58" i="9"/>
  <c r="G58" i="9" s="1"/>
  <c r="G57" i="9"/>
  <c r="D57" i="9"/>
  <c r="D56" i="9"/>
  <c r="G56" i="9" s="1"/>
  <c r="D55" i="9"/>
  <c r="D53" i="9" s="1"/>
  <c r="D54" i="9"/>
  <c r="G54" i="9" s="1"/>
  <c r="F53" i="9"/>
  <c r="E53" i="9"/>
  <c r="C53" i="9"/>
  <c r="C43" i="9" s="1"/>
  <c r="B53" i="9"/>
  <c r="D52" i="9"/>
  <c r="G52" i="9" s="1"/>
  <c r="G51" i="9"/>
  <c r="D51" i="9"/>
  <c r="D50" i="9"/>
  <c r="G50" i="9" s="1"/>
  <c r="D49" i="9"/>
  <c r="G49" i="9" s="1"/>
  <c r="D48" i="9"/>
  <c r="G48" i="9" s="1"/>
  <c r="G47" i="9"/>
  <c r="D47" i="9"/>
  <c r="D46" i="9"/>
  <c r="G46" i="9" s="1"/>
  <c r="D45" i="9"/>
  <c r="G45" i="9" s="1"/>
  <c r="F44" i="9"/>
  <c r="E44" i="9"/>
  <c r="E43" i="9" s="1"/>
  <c r="C44" i="9"/>
  <c r="B44" i="9"/>
  <c r="B43" i="9" s="1"/>
  <c r="D41" i="9"/>
  <c r="G41" i="9" s="1"/>
  <c r="D40" i="9"/>
  <c r="D37" i="9" s="1"/>
  <c r="D39" i="9"/>
  <c r="G39" i="9" s="1"/>
  <c r="G38" i="9"/>
  <c r="D38" i="9"/>
  <c r="F37" i="9"/>
  <c r="E37" i="9"/>
  <c r="C37" i="9"/>
  <c r="B37" i="9"/>
  <c r="G36" i="9"/>
  <c r="D36" i="9"/>
  <c r="D35" i="9"/>
  <c r="G35" i="9" s="1"/>
  <c r="D34" i="9"/>
  <c r="G34" i="9" s="1"/>
  <c r="D33" i="9"/>
  <c r="G33" i="9" s="1"/>
  <c r="G32" i="9"/>
  <c r="D32" i="9"/>
  <c r="D31" i="9"/>
  <c r="G31" i="9" s="1"/>
  <c r="D30" i="9"/>
  <c r="G30" i="9" s="1"/>
  <c r="D29" i="9"/>
  <c r="G29" i="9" s="1"/>
  <c r="G28" i="9"/>
  <c r="D28" i="9"/>
  <c r="F27" i="9"/>
  <c r="E27" i="9"/>
  <c r="C27" i="9"/>
  <c r="B27" i="9"/>
  <c r="G26" i="9"/>
  <c r="D26" i="9"/>
  <c r="D25" i="9"/>
  <c r="G25" i="9" s="1"/>
  <c r="D24" i="9"/>
  <c r="G24" i="9" s="1"/>
  <c r="D23" i="9"/>
  <c r="G23" i="9" s="1"/>
  <c r="G22" i="9"/>
  <c r="D22" i="9"/>
  <c r="D21" i="9"/>
  <c r="G21" i="9" s="1"/>
  <c r="D20" i="9"/>
  <c r="D19" i="9" s="1"/>
  <c r="F19" i="9"/>
  <c r="E19" i="9"/>
  <c r="C19" i="9"/>
  <c r="B19" i="9"/>
  <c r="B9" i="9" s="1"/>
  <c r="D18" i="9"/>
  <c r="G18" i="9" s="1"/>
  <c r="D17" i="9"/>
  <c r="G17" i="9" s="1"/>
  <c r="G16" i="9"/>
  <c r="D16" i="9"/>
  <c r="D15" i="9"/>
  <c r="G15" i="9" s="1"/>
  <c r="D14" i="9"/>
  <c r="G14" i="9" s="1"/>
  <c r="D13" i="9"/>
  <c r="G13" i="9" s="1"/>
  <c r="G12" i="9"/>
  <c r="D12" i="9"/>
  <c r="D11" i="9"/>
  <c r="D10" i="9" s="1"/>
  <c r="F10" i="9"/>
  <c r="F9" i="9" s="1"/>
  <c r="F77" i="9" s="1"/>
  <c r="E10" i="9"/>
  <c r="C10" i="9"/>
  <c r="C9" i="9" s="1"/>
  <c r="B10" i="9"/>
  <c r="E9" i="9"/>
  <c r="B29" i="8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D19" i="8" s="1"/>
  <c r="F19" i="8"/>
  <c r="E19" i="8"/>
  <c r="C19" i="8"/>
  <c r="B19" i="8"/>
  <c r="D17" i="8"/>
  <c r="G17" i="8" s="1"/>
  <c r="D16" i="8"/>
  <c r="G16" i="8" s="1"/>
  <c r="G15" i="8"/>
  <c r="D15" i="8"/>
  <c r="D14" i="8"/>
  <c r="G14" i="8" s="1"/>
  <c r="D13" i="8"/>
  <c r="G13" i="8" s="1"/>
  <c r="D12" i="8"/>
  <c r="G12" i="8" s="1"/>
  <c r="G11" i="8"/>
  <c r="D11" i="8"/>
  <c r="D10" i="8"/>
  <c r="D9" i="8" s="1"/>
  <c r="F9" i="8"/>
  <c r="F29" i="8" s="1"/>
  <c r="E9" i="8"/>
  <c r="E29" i="8" s="1"/>
  <c r="C9" i="8"/>
  <c r="C29" i="8" s="1"/>
  <c r="B9" i="8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D151" i="7"/>
  <c r="G151" i="7" s="1"/>
  <c r="F150" i="7"/>
  <c r="E150" i="7"/>
  <c r="D150" i="7"/>
  <c r="C150" i="7"/>
  <c r="B150" i="7"/>
  <c r="D149" i="7"/>
  <c r="G149" i="7" s="1"/>
  <c r="D148" i="7"/>
  <c r="G148" i="7" s="1"/>
  <c r="D147" i="7"/>
  <c r="D146" i="7" s="1"/>
  <c r="F146" i="7"/>
  <c r="E146" i="7"/>
  <c r="C146" i="7"/>
  <c r="B146" i="7"/>
  <c r="D145" i="7"/>
  <c r="G145" i="7" s="1"/>
  <c r="G144" i="7"/>
  <c r="D144" i="7"/>
  <c r="D143" i="7"/>
  <c r="G143" i="7" s="1"/>
  <c r="D142" i="7"/>
  <c r="G142" i="7" s="1"/>
  <c r="D141" i="7"/>
  <c r="G141" i="7" s="1"/>
  <c r="G140" i="7"/>
  <c r="D140" i="7"/>
  <c r="D139" i="7"/>
  <c r="G139" i="7" s="1"/>
  <c r="D138" i="7"/>
  <c r="D137" i="7" s="1"/>
  <c r="F137" i="7"/>
  <c r="E137" i="7"/>
  <c r="C137" i="7"/>
  <c r="B137" i="7"/>
  <c r="D136" i="7"/>
  <c r="G136" i="7" s="1"/>
  <c r="D135" i="7"/>
  <c r="D133" i="7" s="1"/>
  <c r="G134" i="7"/>
  <c r="D134" i="7"/>
  <c r="F133" i="7"/>
  <c r="E133" i="7"/>
  <c r="C133" i="7"/>
  <c r="B133" i="7"/>
  <c r="G132" i="7"/>
  <c r="D132" i="7"/>
  <c r="D131" i="7"/>
  <c r="G131" i="7" s="1"/>
  <c r="D130" i="7"/>
  <c r="G130" i="7" s="1"/>
  <c r="D129" i="7"/>
  <c r="G129" i="7" s="1"/>
  <c r="G128" i="7"/>
  <c r="D128" i="7"/>
  <c r="D127" i="7"/>
  <c r="G127" i="7" s="1"/>
  <c r="D126" i="7"/>
  <c r="G126" i="7" s="1"/>
  <c r="D125" i="7"/>
  <c r="G125" i="7" s="1"/>
  <c r="G124" i="7"/>
  <c r="G123" i="7" s="1"/>
  <c r="D124" i="7"/>
  <c r="F123" i="7"/>
  <c r="E123" i="7"/>
  <c r="C123" i="7"/>
  <c r="B123" i="7"/>
  <c r="G122" i="7"/>
  <c r="D122" i="7"/>
  <c r="D121" i="7"/>
  <c r="G121" i="7" s="1"/>
  <c r="D120" i="7"/>
  <c r="G120" i="7" s="1"/>
  <c r="D119" i="7"/>
  <c r="G119" i="7" s="1"/>
  <c r="G118" i="7"/>
  <c r="D118" i="7"/>
  <c r="D117" i="7"/>
  <c r="G117" i="7" s="1"/>
  <c r="D116" i="7"/>
  <c r="G116" i="7" s="1"/>
  <c r="D115" i="7"/>
  <c r="D113" i="7" s="1"/>
  <c r="G114" i="7"/>
  <c r="D114" i="7"/>
  <c r="F113" i="7"/>
  <c r="E113" i="7"/>
  <c r="C113" i="7"/>
  <c r="B113" i="7"/>
  <c r="G112" i="7"/>
  <c r="D112" i="7"/>
  <c r="D111" i="7"/>
  <c r="G111" i="7" s="1"/>
  <c r="D110" i="7"/>
  <c r="G110" i="7" s="1"/>
  <c r="D109" i="7"/>
  <c r="G109" i="7" s="1"/>
  <c r="G108" i="7"/>
  <c r="D108" i="7"/>
  <c r="D107" i="7"/>
  <c r="G107" i="7" s="1"/>
  <c r="D106" i="7"/>
  <c r="G106" i="7" s="1"/>
  <c r="D105" i="7"/>
  <c r="D103" i="7" s="1"/>
  <c r="G104" i="7"/>
  <c r="D104" i="7"/>
  <c r="F103" i="7"/>
  <c r="E103" i="7"/>
  <c r="C103" i="7"/>
  <c r="B103" i="7"/>
  <c r="G102" i="7"/>
  <c r="D102" i="7"/>
  <c r="D101" i="7"/>
  <c r="G101" i="7" s="1"/>
  <c r="D100" i="7"/>
  <c r="G100" i="7" s="1"/>
  <c r="D99" i="7"/>
  <c r="G99" i="7" s="1"/>
  <c r="G98" i="7"/>
  <c r="D98" i="7"/>
  <c r="D97" i="7"/>
  <c r="G97" i="7" s="1"/>
  <c r="D96" i="7"/>
  <c r="G96" i="7" s="1"/>
  <c r="D95" i="7"/>
  <c r="G95" i="7" s="1"/>
  <c r="G94" i="7"/>
  <c r="D94" i="7"/>
  <c r="F93" i="7"/>
  <c r="E93" i="7"/>
  <c r="C93" i="7"/>
  <c r="C84" i="7" s="1"/>
  <c r="B93" i="7"/>
  <c r="G92" i="7"/>
  <c r="D92" i="7"/>
  <c r="D91" i="7"/>
  <c r="G91" i="7" s="1"/>
  <c r="D90" i="7"/>
  <c r="G90" i="7" s="1"/>
  <c r="D89" i="7"/>
  <c r="G89" i="7" s="1"/>
  <c r="G88" i="7"/>
  <c r="D88" i="7"/>
  <c r="D87" i="7"/>
  <c r="G87" i="7" s="1"/>
  <c r="D86" i="7"/>
  <c r="D85" i="7" s="1"/>
  <c r="F85" i="7"/>
  <c r="F84" i="7" s="1"/>
  <c r="E85" i="7"/>
  <c r="C85" i="7"/>
  <c r="B85" i="7"/>
  <c r="B84" i="7" s="1"/>
  <c r="E84" i="7"/>
  <c r="D82" i="7"/>
  <c r="G82" i="7" s="1"/>
  <c r="D81" i="7"/>
  <c r="G81" i="7" s="1"/>
  <c r="D80" i="7"/>
  <c r="G80" i="7" s="1"/>
  <c r="G79" i="7"/>
  <c r="D79" i="7"/>
  <c r="D78" i="7"/>
  <c r="G78" i="7" s="1"/>
  <c r="D77" i="7"/>
  <c r="G77" i="7" s="1"/>
  <c r="D76" i="7"/>
  <c r="D75" i="7" s="1"/>
  <c r="F75" i="7"/>
  <c r="E75" i="7"/>
  <c r="C75" i="7"/>
  <c r="B75" i="7"/>
  <c r="D74" i="7"/>
  <c r="G74" i="7" s="1"/>
  <c r="G73" i="7"/>
  <c r="D73" i="7"/>
  <c r="D72" i="7"/>
  <c r="G72" i="7" s="1"/>
  <c r="F71" i="7"/>
  <c r="E71" i="7"/>
  <c r="D71" i="7"/>
  <c r="C71" i="7"/>
  <c r="B71" i="7"/>
  <c r="D70" i="7"/>
  <c r="G70" i="7" s="1"/>
  <c r="D69" i="7"/>
  <c r="G69" i="7" s="1"/>
  <c r="D68" i="7"/>
  <c r="G68" i="7" s="1"/>
  <c r="G67" i="7"/>
  <c r="D67" i="7"/>
  <c r="D66" i="7"/>
  <c r="G66" i="7" s="1"/>
  <c r="D65" i="7"/>
  <c r="G65" i="7" s="1"/>
  <c r="D64" i="7"/>
  <c r="D62" i="7" s="1"/>
  <c r="G63" i="7"/>
  <c r="D63" i="7"/>
  <c r="F62" i="7"/>
  <c r="E62" i="7"/>
  <c r="C62" i="7"/>
  <c r="B62" i="7"/>
  <c r="G61" i="7"/>
  <c r="D61" i="7"/>
  <c r="D60" i="7"/>
  <c r="G60" i="7" s="1"/>
  <c r="D59" i="7"/>
  <c r="D58" i="7" s="1"/>
  <c r="F58" i="7"/>
  <c r="E58" i="7"/>
  <c r="C58" i="7"/>
  <c r="B58" i="7"/>
  <c r="D57" i="7"/>
  <c r="G57" i="7" s="1"/>
  <c r="D56" i="7"/>
  <c r="G56" i="7" s="1"/>
  <c r="G55" i="7"/>
  <c r="D55" i="7"/>
  <c r="D54" i="7"/>
  <c r="G54" i="7" s="1"/>
  <c r="D53" i="7"/>
  <c r="G53" i="7" s="1"/>
  <c r="D52" i="7"/>
  <c r="G52" i="7" s="1"/>
  <c r="G51" i="7"/>
  <c r="D51" i="7"/>
  <c r="D50" i="7"/>
  <c r="G50" i="7" s="1"/>
  <c r="D49" i="7"/>
  <c r="D48" i="7" s="1"/>
  <c r="F48" i="7"/>
  <c r="E48" i="7"/>
  <c r="C48" i="7"/>
  <c r="B48" i="7"/>
  <c r="D47" i="7"/>
  <c r="G47" i="7" s="1"/>
  <c r="D46" i="7"/>
  <c r="G46" i="7" s="1"/>
  <c r="G45" i="7"/>
  <c r="D45" i="7"/>
  <c r="D44" i="7"/>
  <c r="G44" i="7" s="1"/>
  <c r="D43" i="7"/>
  <c r="G43" i="7" s="1"/>
  <c r="D42" i="7"/>
  <c r="G42" i="7" s="1"/>
  <c r="G41" i="7"/>
  <c r="D41" i="7"/>
  <c r="D40" i="7"/>
  <c r="G40" i="7" s="1"/>
  <c r="D39" i="7"/>
  <c r="D38" i="7" s="1"/>
  <c r="F38" i="7"/>
  <c r="E38" i="7"/>
  <c r="C38" i="7"/>
  <c r="B38" i="7"/>
  <c r="D37" i="7"/>
  <c r="G37" i="7" s="1"/>
  <c r="D36" i="7"/>
  <c r="G36" i="7" s="1"/>
  <c r="G35" i="7"/>
  <c r="D35" i="7"/>
  <c r="D34" i="7"/>
  <c r="G34" i="7" s="1"/>
  <c r="D33" i="7"/>
  <c r="G33" i="7" s="1"/>
  <c r="D32" i="7"/>
  <c r="G32" i="7" s="1"/>
  <c r="G31" i="7"/>
  <c r="D31" i="7"/>
  <c r="D30" i="7"/>
  <c r="G30" i="7" s="1"/>
  <c r="D29" i="7"/>
  <c r="D28" i="7" s="1"/>
  <c r="F28" i="7"/>
  <c r="E28" i="7"/>
  <c r="C28" i="7"/>
  <c r="B28" i="7"/>
  <c r="D27" i="7"/>
  <c r="G27" i="7" s="1"/>
  <c r="D26" i="7"/>
  <c r="G26" i="7" s="1"/>
  <c r="G25" i="7"/>
  <c r="D25" i="7"/>
  <c r="D24" i="7"/>
  <c r="G24" i="7" s="1"/>
  <c r="D23" i="7"/>
  <c r="G23" i="7" s="1"/>
  <c r="D22" i="7"/>
  <c r="G22" i="7" s="1"/>
  <c r="G21" i="7"/>
  <c r="D21" i="7"/>
  <c r="D20" i="7"/>
  <c r="G20" i="7" s="1"/>
  <c r="D19" i="7"/>
  <c r="D18" i="7" s="1"/>
  <c r="F18" i="7"/>
  <c r="E18" i="7"/>
  <c r="E9" i="7" s="1"/>
  <c r="E159" i="7" s="1"/>
  <c r="C18" i="7"/>
  <c r="B18" i="7"/>
  <c r="D17" i="7"/>
  <c r="G17" i="7" s="1"/>
  <c r="D16" i="7"/>
  <c r="G16" i="7" s="1"/>
  <c r="G15" i="7"/>
  <c r="D15" i="7"/>
  <c r="D14" i="7"/>
  <c r="G14" i="7" s="1"/>
  <c r="D13" i="7"/>
  <c r="G13" i="7" s="1"/>
  <c r="D12" i="7"/>
  <c r="G12" i="7" s="1"/>
  <c r="G11" i="7"/>
  <c r="G10" i="7" s="1"/>
  <c r="D11" i="7"/>
  <c r="F10" i="7"/>
  <c r="F9" i="7" s="1"/>
  <c r="F159" i="7" s="1"/>
  <c r="E10" i="7"/>
  <c r="C10" i="7"/>
  <c r="C9" i="7" s="1"/>
  <c r="C159" i="7" s="1"/>
  <c r="B10" i="7"/>
  <c r="B9" i="7" s="1"/>
  <c r="D9" i="10" l="1"/>
  <c r="D33" i="10" s="1"/>
  <c r="G14" i="10"/>
  <c r="G12" i="10" s="1"/>
  <c r="G9" i="10" s="1"/>
  <c r="G23" i="10"/>
  <c r="G21" i="10" s="1"/>
  <c r="G25" i="10"/>
  <c r="G24" i="10" s="1"/>
  <c r="G17" i="10"/>
  <c r="G16" i="10" s="1"/>
  <c r="B77" i="9"/>
  <c r="E77" i="9"/>
  <c r="G27" i="9"/>
  <c r="G37" i="9"/>
  <c r="G44" i="9"/>
  <c r="C77" i="9"/>
  <c r="G40" i="9"/>
  <c r="G11" i="9"/>
  <c r="G10" i="9" s="1"/>
  <c r="G62" i="9"/>
  <c r="G61" i="9" s="1"/>
  <c r="G72" i="9"/>
  <c r="G71" i="9" s="1"/>
  <c r="G20" i="9"/>
  <c r="G19" i="9" s="1"/>
  <c r="D44" i="9"/>
  <c r="D43" i="9" s="1"/>
  <c r="G55" i="9"/>
  <c r="G53" i="9" s="1"/>
  <c r="D27" i="9"/>
  <c r="D9" i="9" s="1"/>
  <c r="D77" i="9" s="1"/>
  <c r="D29" i="8"/>
  <c r="G29" i="8" s="1"/>
  <c r="G20" i="8"/>
  <c r="G19" i="8" s="1"/>
  <c r="G10" i="8"/>
  <c r="G9" i="8" s="1"/>
  <c r="G71" i="7"/>
  <c r="G150" i="7"/>
  <c r="G133" i="7"/>
  <c r="B159" i="7"/>
  <c r="G93" i="7"/>
  <c r="G103" i="7"/>
  <c r="G113" i="7"/>
  <c r="G135" i="7"/>
  <c r="G76" i="7"/>
  <c r="G75" i="7" s="1"/>
  <c r="G19" i="7"/>
  <c r="G18" i="7" s="1"/>
  <c r="G29" i="7"/>
  <c r="G28" i="7" s="1"/>
  <c r="G39" i="7"/>
  <c r="G38" i="7" s="1"/>
  <c r="G49" i="7"/>
  <c r="G48" i="7" s="1"/>
  <c r="G59" i="7"/>
  <c r="G58" i="7" s="1"/>
  <c r="G86" i="7"/>
  <c r="G85" i="7" s="1"/>
  <c r="G138" i="7"/>
  <c r="G137" i="7" s="1"/>
  <c r="G147" i="7"/>
  <c r="G146" i="7" s="1"/>
  <c r="G64" i="7"/>
  <c r="G62" i="7" s="1"/>
  <c r="G105" i="7"/>
  <c r="G115" i="7"/>
  <c r="D10" i="7"/>
  <c r="D9" i="7" s="1"/>
  <c r="D93" i="7"/>
  <c r="D84" i="7" s="1"/>
  <c r="D123" i="7"/>
  <c r="G33" i="10" l="1"/>
  <c r="G43" i="9"/>
  <c r="G9" i="9"/>
  <c r="G77" i="9" s="1"/>
  <c r="G9" i="7"/>
  <c r="G159" i="7" s="1"/>
  <c r="D159" i="7"/>
  <c r="G84" i="7"/>
  <c r="F75" i="6" l="1"/>
  <c r="E75" i="6"/>
  <c r="D75" i="6"/>
  <c r="C75" i="6"/>
  <c r="B75" i="6"/>
  <c r="G74" i="6"/>
  <c r="D74" i="6"/>
  <c r="G73" i="6"/>
  <c r="G75" i="6" s="1"/>
  <c r="D73" i="6"/>
  <c r="G68" i="6"/>
  <c r="D68" i="6"/>
  <c r="D67" i="6" s="1"/>
  <c r="G67" i="6"/>
  <c r="F67" i="6"/>
  <c r="E67" i="6"/>
  <c r="C67" i="6"/>
  <c r="B67" i="6"/>
  <c r="C65" i="6"/>
  <c r="G63" i="6"/>
  <c r="D63" i="6"/>
  <c r="G62" i="6"/>
  <c r="D62" i="6"/>
  <c r="G61" i="6"/>
  <c r="D61" i="6"/>
  <c r="D59" i="6" s="1"/>
  <c r="G60" i="6"/>
  <c r="D60" i="6"/>
  <c r="F59" i="6"/>
  <c r="G59" i="6" s="1"/>
  <c r="E59" i="6"/>
  <c r="C59" i="6"/>
  <c r="B59" i="6"/>
  <c r="G58" i="6"/>
  <c r="D58" i="6"/>
  <c r="G57" i="6"/>
  <c r="D57" i="6"/>
  <c r="G56" i="6"/>
  <c r="D56" i="6"/>
  <c r="G55" i="6"/>
  <c r="D55" i="6"/>
  <c r="D54" i="6" s="1"/>
  <c r="G54" i="6"/>
  <c r="F54" i="6"/>
  <c r="E54" i="6"/>
  <c r="C54" i="6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G46" i="6"/>
  <c r="D46" i="6"/>
  <c r="D45" i="6" s="1"/>
  <c r="F45" i="6"/>
  <c r="F65" i="6" s="1"/>
  <c r="G65" i="6" s="1"/>
  <c r="E45" i="6"/>
  <c r="E65" i="6" s="1"/>
  <c r="C45" i="6"/>
  <c r="B45" i="6"/>
  <c r="B65" i="6" s="1"/>
  <c r="G39" i="6"/>
  <c r="D39" i="6"/>
  <c r="G38" i="6"/>
  <c r="D38" i="6"/>
  <c r="D37" i="6" s="1"/>
  <c r="F37" i="6"/>
  <c r="G37" i="6" s="1"/>
  <c r="E37" i="6"/>
  <c r="C37" i="6"/>
  <c r="B37" i="6"/>
  <c r="G36" i="6"/>
  <c r="D36" i="6"/>
  <c r="F35" i="6"/>
  <c r="G35" i="6" s="1"/>
  <c r="E35" i="6"/>
  <c r="C35" i="6"/>
  <c r="B35" i="6"/>
  <c r="D35" i="6" s="1"/>
  <c r="G34" i="6"/>
  <c r="D34" i="6"/>
  <c r="G33" i="6"/>
  <c r="D33" i="6"/>
  <c r="G32" i="6"/>
  <c r="D32" i="6"/>
  <c r="G31" i="6"/>
  <c r="D31" i="6"/>
  <c r="G30" i="6"/>
  <c r="D30" i="6"/>
  <c r="G29" i="6"/>
  <c r="D29" i="6"/>
  <c r="D28" i="6" s="1"/>
  <c r="F28" i="6"/>
  <c r="G28" i="6" s="1"/>
  <c r="E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F16" i="6"/>
  <c r="G16" i="6" s="1"/>
  <c r="E16" i="6"/>
  <c r="E41" i="6" s="1"/>
  <c r="E70" i="6" s="1"/>
  <c r="D16" i="6"/>
  <c r="C16" i="6"/>
  <c r="C41" i="6" s="1"/>
  <c r="C70" i="6" s="1"/>
  <c r="B16" i="6"/>
  <c r="B41" i="6" s="1"/>
  <c r="B70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G41" i="6" s="1"/>
  <c r="G70" i="6" s="1"/>
  <c r="D9" i="6"/>
  <c r="D17" i="5"/>
  <c r="C17" i="5"/>
  <c r="D13" i="5"/>
  <c r="C13" i="5"/>
  <c r="B13" i="5"/>
  <c r="D11" i="5"/>
  <c r="D8" i="5" s="1"/>
  <c r="C11" i="5"/>
  <c r="B11" i="5"/>
  <c r="B8" i="5" s="1"/>
  <c r="C8" i="5"/>
  <c r="D41" i="6" l="1"/>
  <c r="D65" i="6"/>
  <c r="F41" i="6"/>
  <c r="G45" i="6"/>
  <c r="G42" i="6" l="1"/>
  <c r="F70" i="6"/>
  <c r="D70" i="6"/>
  <c r="F75" i="2" l="1"/>
  <c r="E75" i="2"/>
  <c r="F68" i="2"/>
  <c r="E68" i="2"/>
  <c r="E79" i="2" s="1"/>
  <c r="F63" i="2"/>
  <c r="F79" i="2" s="1"/>
  <c r="E63" i="2"/>
  <c r="F57" i="2"/>
  <c r="E57" i="2"/>
  <c r="F42" i="2"/>
  <c r="E42" i="2"/>
  <c r="F38" i="2"/>
  <c r="E38" i="2"/>
  <c r="F31" i="2"/>
  <c r="E31" i="2"/>
  <c r="F27" i="2"/>
  <c r="E27" i="2"/>
  <c r="F23" i="2"/>
  <c r="F47" i="2" s="1"/>
  <c r="F59" i="2" s="1"/>
  <c r="F81" i="2" s="1"/>
  <c r="E23" i="2"/>
  <c r="F19" i="2"/>
  <c r="E19" i="2"/>
  <c r="F9" i="2"/>
  <c r="E9" i="2"/>
  <c r="E47" i="2" s="1"/>
  <c r="E59" i="2" s="1"/>
  <c r="E81" i="2" s="1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B9" i="2"/>
  <c r="B47" i="2" s="1"/>
  <c r="B62" i="2" s="1"/>
  <c r="A4" i="4" l="1"/>
  <c r="B6" i="3"/>
  <c r="F6" i="2"/>
  <c r="E6" i="2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K20" i="4" l="1"/>
  <c r="E20" i="4"/>
  <c r="I20" i="4"/>
  <c r="B44" i="5"/>
  <c r="B21" i="5" s="1"/>
  <c r="B23" i="5" s="1"/>
  <c r="B25" i="5" s="1"/>
  <c r="B33" i="5" s="1"/>
  <c r="D44" i="5"/>
  <c r="C57" i="5"/>
  <c r="C59" i="5" s="1"/>
  <c r="D57" i="5"/>
  <c r="D59" i="5" s="1"/>
  <c r="B72" i="5"/>
  <c r="B74" i="5" s="1"/>
  <c r="C44" i="5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B20" i="3" s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<sst xmlns="http://schemas.openxmlformats.org/spreadsheetml/2006/main" count="821" uniqueCount="566">
  <si>
    <t>Formato 1 Estado de Situación Financiera Detallado - LDF</t>
  </si>
  <si>
    <t>Estado de Situación Financiera Detallado - LDF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</si>
  <si>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</si>
  <si>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</si>
  <si>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</si>
  <si>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</si>
  <si>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</si>
  <si>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</si>
  <si>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</si>
  <si>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</si>
  <si>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</si>
  <si>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</si>
  <si>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</si>
  <si>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</si>
  <si>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</si>
  <si>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</si>
  <si>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</si>
  <si>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</si>
  <si>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</si>
  <si>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</si>
  <si>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</si>
  <si>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</si>
  <si>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</si>
  <si>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</si>
  <si>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</si>
  <si>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</si>
  <si>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</si>
  <si>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</si>
  <si>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</si>
  <si>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</si>
  <si>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</si>
  <si>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</si>
  <si>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</si>
  <si>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</si>
  <si>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</si>
  <si>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</si>
  <si>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</si>
  <si>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</si>
  <si>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</si>
  <si>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</si>
  <si>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</si>
  <si>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</si>
  <si>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</si>
  <si>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</si>
  <si>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</si>
  <si>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</si>
  <si>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</si>
  <si>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</si>
  <si>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</si>
  <si>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</si>
  <si>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</si>
  <si>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</si>
  <si>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</si>
  <si>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</si>
  <si>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</si>
  <si>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</si>
  <si>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</si>
  <si>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</si>
  <si>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</si>
  <si>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</si>
  <si>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</si>
  <si>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</si>
  <si>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</si>
  <si>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</si>
  <si>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</si>
  <si>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</si>
  <si>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</si>
  <si>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</si>
  <si>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</si>
  <si>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</si>
  <si>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</si>
  <si>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</si>
  <si>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</si>
  <si>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</si>
  <si>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</si>
  <si>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</si>
  <si>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</si>
  <si>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</si>
  <si>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</si>
  <si>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</si>
  <si>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</si>
  <si>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</si>
  <si>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</si>
  <si>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</si>
  <si>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</si>
  <si>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</si>
  <si>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</si>
  <si>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</si>
  <si>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</si>
  <si>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</si>
  <si>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</si>
  <si>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</si>
  <si>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</si>
  <si>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</si>
  <si>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</si>
  <si>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</si>
  <si>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</si>
  <si>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</si>
  <si>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</si>
  <si>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</si>
  <si>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</si>
  <si>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</si>
  <si>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</si>
  <si>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</si>
  <si>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</si>
  <si>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</si>
  <si>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</si>
  <si>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</si>
  <si>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</si>
  <si>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</si>
  <si>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</si>
  <si>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</si>
  <si>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</si>
  <si>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</si>
  <si>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</si>
  <si>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</si>
  <si>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</si>
  <si>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</si>
  <si>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</si>
  <si>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</si>
  <si>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</si>
  <si>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</si>
  <si>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</si>
  <si>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</si>
  <si>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</si>
  <si>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</si>
  <si>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</si>
  <si>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</si>
  <si>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</si>
  <si>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</si>
  <si>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</si>
  <si>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</si>
  <si>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</si>
  <si>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</si>
  <si>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</si>
  <si>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</si>
  <si>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</si>
  <si>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</si>
  <si>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</si>
  <si>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</si>
  <si>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</si>
  <si>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</si>
  <si>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</si>
  <si>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</si>
  <si>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</si>
  <si>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</si>
  <si>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</si>
  <si>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</si>
  <si>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</si>
  <si>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</si>
  <si>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</si>
  <si>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</si>
  <si>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</si>
  <si>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</si>
  <si>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</si>
  <si>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</si>
  <si>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</si>
  <si>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</si>
  <si>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</si>
  <si>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</si>
  <si>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</si>
  <si>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</si>
  <si>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</si>
  <si>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</si>
  <si>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</si>
  <si>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</si>
  <si>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</si>
  <si>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</si>
  <si>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</si>
  <si>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</si>
  <si>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</si>
  <si>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</si>
  <si>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</si>
  <si>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</si>
  <si>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</si>
  <si>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</si>
  <si>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</si>
  <si>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</si>
  <si>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</si>
  <si>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</si>
  <si>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</si>
  <si>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</si>
  <si>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</si>
  <si>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</si>
  <si>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</si>
  <si>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</si>
  <si>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</si>
  <si>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</si>
  <si>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</si>
  <si>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</si>
  <si>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</si>
  <si>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</si>
  <si>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</si>
  <si>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</si>
  <si>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</si>
  <si>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</si>
  <si>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</si>
  <si>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</si>
  <si>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</si>
  <si>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</si>
  <si>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</si>
  <si>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</si>
  <si>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</si>
  <si>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</si>
  <si>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</si>
  <si>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</si>
  <si>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</si>
  <si>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</si>
  <si>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</si>
  <si>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</si>
  <si>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</si>
  <si>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</si>
  <si>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</si>
  <si>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</si>
  <si>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</si>
  <si>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</si>
  <si>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</si>
  <si>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</si>
  <si>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</si>
  <si>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</si>
  <si>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</si>
  <si>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</si>
  <si>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</si>
  <si>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</si>
  <si>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</si>
  <si>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</si>
  <si>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</si>
  <si>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</si>
  <si>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</si>
  <si>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</si>
  <si>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</si>
  <si>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</si>
  <si>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</si>
  <si>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</si>
  <si>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</si>
  <si>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</si>
  <si>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</si>
  <si>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</si>
  <si>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</si>
  <si>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</si>
  <si>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</si>
  <si>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</si>
  <si>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</si>
  <si>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</si>
  <si>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</si>
  <si>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</si>
  <si>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</si>
  <si>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</si>
  <si>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</si>
  <si>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</si>
  <si>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</si>
  <si>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</si>
  <si>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</si>
  <si>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</si>
  <si>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</si>
  <si>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</si>
  <si>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</si>
  <si>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</si>
  <si>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</si>
  <si>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</si>
  <si>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</si>
  <si>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</si>
  <si>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</si>
  <si>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</si>
  <si>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</si>
  <si>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</si>
  <si>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</si>
  <si>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</si>
  <si>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</si>
  <si>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</si>
  <si>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</si>
  <si>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</si>
  <si>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</si>
  <si>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</si>
  <si>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</si>
  <si>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</si>
  <si>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</si>
  <si>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</si>
  <si>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</si>
  <si>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</si>
  <si>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</si>
  <si>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</si>
  <si>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</si>
  <si>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</si>
  <si>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</si>
  <si>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</si>
  <si>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</si>
  <si>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</si>
  <si>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</si>
  <si>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</si>
  <si>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</si>
  <si>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</si>
  <si>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</si>
  <si>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</si>
  <si>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</si>
  <si>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</si>
  <si>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</si>
  <si>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</si>
  <si>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</si>
  <si>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</si>
  <si>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</si>
  <si>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</si>
  <si>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</si>
  <si>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</si>
  <si>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</si>
  <si>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</si>
  <si>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</si>
  <si>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</si>
  <si>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</si>
  <si>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</si>
  <si>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</si>
  <si>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</si>
  <si>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</si>
  <si>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</si>
  <si>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</si>
  <si>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</si>
  <si>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</si>
  <si>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</si>
  <si>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</si>
  <si>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</si>
  <si>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</si>
  <si>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</si>
  <si>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</si>
  <si>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</si>
  <si>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</si>
  <si>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</si>
  <si>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</si>
  <si>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</si>
  <si>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</si>
  <si>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</si>
  <si>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</si>
  <si>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</si>
  <si>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</si>
  <si>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</si>
  <si>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</si>
  <si>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</si>
  <si>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</si>
  <si>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</si>
  <si>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</si>
  <si>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</si>
  <si>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</si>
  <si>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</si>
  <si>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</si>
  <si>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</si>
  <si>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</si>
  <si>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</si>
  <si>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</si>
  <si>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</si>
  <si>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</si>
  <si>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</si>
  <si>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</si>
  <si>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</si>
  <si>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</si>
  <si>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</si>
  <si>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</si>
  <si>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</si>
  <si>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</si>
  <si>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</si>
  <si>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</si>
  <si>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</si>
  <si>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</si>
  <si>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</si>
  <si>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</si>
  <si>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</si>
  <si>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</si>
  <si>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</si>
  <si>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</si>
  <si>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</si>
  <si>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</si>
  <si>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</si>
  <si>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</si>
  <si>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</si>
  <si>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</si>
  <si>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</si>
  <si>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</si>
  <si>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</si>
  <si>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</si>
  <si>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</si>
  <si>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</si>
  <si>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</si>
  <si>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</si>
  <si>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</si>
  <si>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</si>
  <si>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</si>
  <si>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</si>
  <si>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</si>
  <si>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</si>
  <si>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</si>
  <si>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</si>
  <si>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</si>
  <si>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</si>
  <si>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</si>
  <si>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</si>
  <si>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</si>
  <si>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</si>
  <si>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</si>
  <si>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</si>
  <si>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</si>
  <si>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</si>
  <si>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</si>
  <si>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</si>
  <si>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</si>
  <si>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</si>
  <si>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</si>
  <si>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</si>
  <si>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</si>
  <si>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</si>
  <si>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</si>
  <si>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</si>
  <si>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</si>
  <si>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</si>
  <si>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</si>
  <si>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</si>
  <si>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</si>
  <si>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</si>
  <si>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</si>
  <si>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</si>
  <si>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</si>
  <si>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</si>
  <si>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</si>
  <si>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</si>
  <si>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</si>
  <si>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</si>
  <si>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</si>
  <si>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</si>
  <si>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</si>
  <si>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</si>
  <si>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</si>
  <si>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</si>
  <si>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</si>
  <si>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</si>
  <si>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</si>
  <si>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</si>
  <si>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</si>
  <si>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</si>
  <si>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</si>
  <si>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</si>
  <si>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</si>
  <si>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</si>
  <si>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</si>
  <si>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</si>
  <si>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</si>
  <si>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</si>
  <si>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</si>
  <si>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</si>
  <si>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</si>
  <si>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</si>
  <si>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</si>
  <si>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</si>
  <si>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</si>
  <si>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</si>
  <si>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</si>
  <si>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</si>
  <si>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</si>
  <si>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</si>
  <si>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</si>
  <si>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</si>
  <si>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</si>
  <si>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</si>
  <si>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</si>
  <si>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</si>
  <si>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</si>
  <si>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</si>
  <si>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</si>
  <si>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</si>
  <si>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</si>
  <si>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</si>
  <si>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</si>
  <si>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</si>
  <si>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</si>
  <si>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</si>
  <si>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</si>
  <si>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</si>
  <si>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</si>
  <si>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</si>
  <si>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</si>
  <si>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</si>
  <si>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</si>
  <si>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</si>
  <si>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</si>
  <si>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</si>
  <si>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</si>
  <si>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</si>
  <si>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</si>
  <si>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</si>
  <si>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</si>
  <si>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</si>
  <si>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</si>
  <si>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</si>
  <si>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</si>
  <si>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</si>
  <si>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</si>
  <si>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</si>
  <si>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</si>
  <si>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</si>
  <si>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</si>
  <si>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</si>
  <si>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</si>
  <si>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</si>
  <si>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</si>
  <si>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</si>
  <si>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</si>
  <si>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</si>
  <si>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</si>
  <si>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</si>
  <si>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</si>
  <si>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</si>
  <si>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</si>
  <si>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</si>
  <si>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</si>
  <si>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</si>
  <si>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</si>
  <si>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</si>
  <si>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</si>
  <si>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</si>
  <si>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</si>
  <si>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</si>
  <si>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</si>
  <si>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</si>
  <si>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</si>
  <si>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</si>
  <si>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</si>
  <si>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</si>
  <si>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</si>
  <si>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</si>
  <si>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</si>
  <si>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</si>
  <si>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</si>
  <si>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</si>
  <si>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</si>
  <si>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</si>
  <si>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</si>
  <si>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</si>
  <si>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</si>
  <si>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</si>
  <si>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</si>
  <si>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</si>
  <si>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</si>
  <si>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</si>
  <si>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</si>
  <si>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</si>
  <si>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</si>
  <si>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</si>
  <si>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</si>
  <si>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</si>
  <si>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</si>
  <si>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</si>
  <si>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</si>
  <si>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</si>
  <si>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</si>
  <si>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</si>
  <si>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</si>
  <si>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</si>
  <si>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</si>
  <si>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</si>
  <si>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COMISIÓN ESTATAL DE ATENCIÓN INTEGRAL A VÍCTIMAS</t>
  </si>
  <si>
    <t>al 31 de Diciembre de 2024 y al 31 de Diciembre de 2025</t>
  </si>
  <si>
    <t>31 de diciembre de 2024</t>
  </si>
  <si>
    <t>Bajo protesta de decir verdad declaramos de los formatos de la LDF son correctos y responsabilidad del ente emisor</t>
  </si>
  <si>
    <t>Del 01 de Enero al 31 de Diciembre de 2025</t>
  </si>
  <si>
    <t>211213065010000 DESPACHO TITULAR DE LA CEAIV</t>
  </si>
  <si>
    <t>211213065020000 COORD GESTIÓN ADMINISTRATIVA CEAIV</t>
  </si>
  <si>
    <t>211213065030000 DG UNIDAD DE ASESORÍA JURÍDICA CEAIV</t>
  </si>
  <si>
    <t>211213065040000 DG FONDO DE AYUDA, ASIST Y REP CEAIV</t>
  </si>
  <si>
    <t>211213065050000 DG ATN INMEDIATA Y PRIMER CONTACTO CEAIV</t>
  </si>
  <si>
    <t>211213065A10000 ÓRGANO INTERNO DE CONTROL CEAIV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</si>
</sst>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</cellStyleXfs>
  <cellXfs count="20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3" fontId="0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3" fontId="0" fillId="0" borderId="14" xfId="1" applyNumberFormat="1" applyFont="1" applyFill="1" applyBorder="1" applyAlignment="1">
      <alignment horizontal="right" vertical="center"/>
    </xf>
    <xf numFmtId="3" fontId="2" fillId="0" borderId="14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left" indent="2"/>
    </xf>
    <xf numFmtId="3" fontId="2" fillId="0" borderId="14" xfId="1" applyNumberFormat="1" applyFont="1" applyFill="1" applyBorder="1" applyProtection="1">
      <protection locked="0"/>
    </xf>
    <xf numFmtId="3" fontId="1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/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 applyProtection="1">
      <alignment vertical="center"/>
      <protection locked="0"/>
    </xf>
    <xf numFmtId="3" fontId="2" fillId="0" borderId="14" xfId="1" applyNumberFormat="1" applyFont="1" applyFill="1" applyBorder="1" applyAlignment="1" applyProtection="1">
      <alignment vertical="center"/>
      <protection locked="0"/>
    </xf>
    <xf numFmtId="3" fontId="0" fillId="2" borderId="16" xfId="1" applyNumberFormat="1" applyFont="1" applyFill="1" applyBorder="1" applyAlignment="1">
      <alignment vertical="center"/>
    </xf>
    <xf numFmtId="3" fontId="0" fillId="0" borderId="14" xfId="1" applyNumberFormat="1" applyFont="1" applyFill="1" applyBorder="1" applyAlignment="1">
      <alignment vertical="center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4"/>
  <sheetViews>
    <sheetView showGridLines="0" tabSelected="1" zoomScale="75" zoomScaleNormal="75" workbookViewId="0">
      <selection activeCell="D34" sqref="A1:D104857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4" t="s">
        <v>0</v>
      </c>
      <c r="B1" s="165"/>
      <c r="C1" s="165"/>
      <c r="D1" s="165"/>
      <c r="E1" s="165"/>
      <c r="F1" s="166"/>
    </row>
    <row r="2" spans="1:6" ht="15" customHeight="1" x14ac:dyDescent="0.25">
      <c r="A2" s="167" t="s">
        <v>555</v>
      </c>
      <c r="B2" s="168"/>
      <c r="C2" s="168"/>
      <c r="D2" s="168"/>
      <c r="E2" s="168"/>
      <c r="F2" s="169"/>
    </row>
    <row r="3" spans="1:6" ht="15" customHeight="1" x14ac:dyDescent="0.25">
      <c r="A3" s="170" t="s">
        <v>1</v>
      </c>
      <c r="B3" s="171"/>
      <c r="C3" s="171"/>
      <c r="D3" s="171"/>
      <c r="E3" s="171"/>
      <c r="F3" s="172"/>
    </row>
    <row r="4" spans="1:6" ht="12.95" customHeight="1" x14ac:dyDescent="0.25">
      <c r="A4" s="170" t="s">
        <v>556</v>
      </c>
      <c r="B4" s="171"/>
      <c r="C4" s="171"/>
      <c r="D4" s="171"/>
      <c r="E4" s="171"/>
      <c r="F4" s="172"/>
    </row>
    <row r="5" spans="1:6" ht="12.95" customHeight="1" x14ac:dyDescent="0.25">
      <c r="A5" s="173" t="s">
        <v>2</v>
      </c>
      <c r="B5" s="174"/>
      <c r="C5" s="174"/>
      <c r="D5" s="174"/>
      <c r="E5" s="174"/>
      <c r="F5" s="175"/>
    </row>
    <row r="6" spans="1:6" ht="41.45" customHeight="1" x14ac:dyDescent="0.25">
      <c r="A6" s="39" t="s">
        <v>3</v>
      </c>
      <c r="B6" s="40">
        <v>2025</v>
      </c>
      <c r="C6" s="1" t="s">
        <v>557</v>
      </c>
      <c r="D6" s="41" t="s">
        <v>4</v>
      </c>
      <c r="E6" s="40">
        <f>B6</f>
        <v>2025</v>
      </c>
      <c r="F6" s="1" t="str">
        <f>C6</f>
        <v>31 de diciembre de 2024</v>
      </c>
    </row>
    <row r="7" spans="1:6" ht="12.95" customHeight="1" x14ac:dyDescent="0.25">
      <c r="A7" s="42" t="s">
        <v>5</v>
      </c>
      <c r="B7" s="43"/>
      <c r="C7" s="43"/>
      <c r="D7" s="42" t="s">
        <v>6</v>
      </c>
      <c r="E7" s="43"/>
      <c r="F7" s="43"/>
    </row>
    <row r="8" spans="1:6" x14ac:dyDescent="0.25">
      <c r="A8" s="2" t="s">
        <v>7</v>
      </c>
      <c r="B8" s="44"/>
      <c r="C8" s="44"/>
      <c r="D8" s="2" t="s">
        <v>8</v>
      </c>
      <c r="E8" s="44"/>
      <c r="F8" s="44"/>
    </row>
    <row r="9" spans="1:6" x14ac:dyDescent="0.25">
      <c r="A9" s="45" t="s">
        <v>9</v>
      </c>
      <c r="B9" s="131">
        <f>SUM(B10:B16)</f>
        <v>23970261.719999999</v>
      </c>
      <c r="C9" s="131">
        <f>SUM(C10:C16)</f>
        <v>47195827.299999997</v>
      </c>
      <c r="D9" s="45" t="s">
        <v>10</v>
      </c>
      <c r="E9" s="131">
        <f>SUM(E10:E18)</f>
        <v>7153748.0899999999</v>
      </c>
      <c r="F9" s="131">
        <f>SUM(F10:F18)</f>
        <v>3720885.15</v>
      </c>
    </row>
    <row r="10" spans="1:6" x14ac:dyDescent="0.25">
      <c r="A10" s="47" t="s">
        <v>11</v>
      </c>
      <c r="B10" s="132">
        <v>0</v>
      </c>
      <c r="C10" s="132">
        <v>0</v>
      </c>
      <c r="D10" s="47" t="s">
        <v>12</v>
      </c>
      <c r="E10" s="132">
        <v>2963310.79</v>
      </c>
      <c r="F10" s="132">
        <v>93632.02</v>
      </c>
    </row>
    <row r="11" spans="1:6" x14ac:dyDescent="0.25">
      <c r="A11" s="47" t="s">
        <v>13</v>
      </c>
      <c r="B11" s="132">
        <v>23970261.719999999</v>
      </c>
      <c r="C11" s="132">
        <v>47195827.299999997</v>
      </c>
      <c r="D11" s="47" t="s">
        <v>14</v>
      </c>
      <c r="E11" s="132">
        <v>408131.01</v>
      </c>
      <c r="F11" s="132">
        <v>984196.54</v>
      </c>
    </row>
    <row r="12" spans="1:6" x14ac:dyDescent="0.25">
      <c r="A12" s="47" t="s">
        <v>15</v>
      </c>
      <c r="B12" s="132">
        <v>0</v>
      </c>
      <c r="C12" s="132">
        <v>0</v>
      </c>
      <c r="D12" s="47" t="s">
        <v>16</v>
      </c>
      <c r="E12" s="132">
        <v>0</v>
      </c>
      <c r="F12" s="132">
        <v>0</v>
      </c>
    </row>
    <row r="13" spans="1:6" x14ac:dyDescent="0.25">
      <c r="A13" s="47" t="s">
        <v>17</v>
      </c>
      <c r="B13" s="132">
        <v>0</v>
      </c>
      <c r="C13" s="132">
        <v>0</v>
      </c>
      <c r="D13" s="47" t="s">
        <v>18</v>
      </c>
      <c r="E13" s="132">
        <v>0</v>
      </c>
      <c r="F13" s="132">
        <v>0</v>
      </c>
    </row>
    <row r="14" spans="1:6" x14ac:dyDescent="0.25">
      <c r="A14" s="47" t="s">
        <v>19</v>
      </c>
      <c r="B14" s="132">
        <v>0</v>
      </c>
      <c r="C14" s="132">
        <v>0</v>
      </c>
      <c r="D14" s="47" t="s">
        <v>20</v>
      </c>
      <c r="E14" s="132">
        <v>0</v>
      </c>
      <c r="F14" s="132">
        <v>0</v>
      </c>
    </row>
    <row r="15" spans="1:6" x14ac:dyDescent="0.25">
      <c r="A15" s="47" t="s">
        <v>21</v>
      </c>
      <c r="B15" s="132">
        <v>0</v>
      </c>
      <c r="C15" s="132">
        <v>0</v>
      </c>
      <c r="D15" s="47" t="s">
        <v>22</v>
      </c>
      <c r="E15" s="132">
        <v>0</v>
      </c>
      <c r="F15" s="132">
        <v>0</v>
      </c>
    </row>
    <row r="16" spans="1:6" x14ac:dyDescent="0.25">
      <c r="A16" s="47" t="s">
        <v>23</v>
      </c>
      <c r="B16" s="132">
        <v>0</v>
      </c>
      <c r="C16" s="132">
        <v>0</v>
      </c>
      <c r="D16" s="47" t="s">
        <v>24</v>
      </c>
      <c r="E16" s="132">
        <v>3696114.74</v>
      </c>
      <c r="F16" s="132">
        <v>2621254.2599999998</v>
      </c>
    </row>
    <row r="17" spans="1:6" x14ac:dyDescent="0.25">
      <c r="A17" s="45" t="s">
        <v>25</v>
      </c>
      <c r="B17" s="131">
        <f>SUM(B18:B24)</f>
        <v>170535.89</v>
      </c>
      <c r="C17" s="131">
        <f>SUM(C18:C24)</f>
        <v>47531.96</v>
      </c>
      <c r="D17" s="47" t="s">
        <v>26</v>
      </c>
      <c r="E17" s="132">
        <v>0</v>
      </c>
      <c r="F17" s="132">
        <v>0</v>
      </c>
    </row>
    <row r="18" spans="1:6" x14ac:dyDescent="0.25">
      <c r="A18" s="47" t="s">
        <v>27</v>
      </c>
      <c r="B18" s="132">
        <v>0</v>
      </c>
      <c r="C18" s="132">
        <v>0</v>
      </c>
      <c r="D18" s="47" t="s">
        <v>28</v>
      </c>
      <c r="E18" s="132">
        <v>86191.55</v>
      </c>
      <c r="F18" s="132">
        <v>21802.33</v>
      </c>
    </row>
    <row r="19" spans="1:6" x14ac:dyDescent="0.25">
      <c r="A19" s="47" t="s">
        <v>29</v>
      </c>
      <c r="B19" s="132">
        <v>0</v>
      </c>
      <c r="C19" s="132">
        <v>0</v>
      </c>
      <c r="D19" s="45" t="s">
        <v>30</v>
      </c>
      <c r="E19" s="131">
        <f>SUM(E20:E22)</f>
        <v>0</v>
      </c>
      <c r="F19" s="131">
        <f>SUM(F20:F22)</f>
        <v>0</v>
      </c>
    </row>
    <row r="20" spans="1:6" x14ac:dyDescent="0.25">
      <c r="A20" s="47" t="s">
        <v>31</v>
      </c>
      <c r="B20" s="132">
        <v>156079.89000000001</v>
      </c>
      <c r="C20" s="132">
        <v>33075.96</v>
      </c>
      <c r="D20" s="47" t="s">
        <v>32</v>
      </c>
      <c r="E20" s="132">
        <v>0</v>
      </c>
      <c r="F20" s="132">
        <v>0</v>
      </c>
    </row>
    <row r="21" spans="1:6" x14ac:dyDescent="0.25">
      <c r="A21" s="47" t="s">
        <v>33</v>
      </c>
      <c r="B21" s="132">
        <v>0</v>
      </c>
      <c r="C21" s="132">
        <v>0</v>
      </c>
      <c r="D21" s="47" t="s">
        <v>34</v>
      </c>
      <c r="E21" s="132">
        <v>0</v>
      </c>
      <c r="F21" s="132">
        <v>0</v>
      </c>
    </row>
    <row r="22" spans="1:6" x14ac:dyDescent="0.25">
      <c r="A22" s="47" t="s">
        <v>35</v>
      </c>
      <c r="B22" s="132">
        <v>14456</v>
      </c>
      <c r="C22" s="132">
        <v>14456</v>
      </c>
      <c r="D22" s="47" t="s">
        <v>36</v>
      </c>
      <c r="E22" s="132">
        <v>0</v>
      </c>
      <c r="F22" s="132">
        <v>0</v>
      </c>
    </row>
    <row r="23" spans="1:6" x14ac:dyDescent="0.25">
      <c r="A23" s="47" t="s">
        <v>37</v>
      </c>
      <c r="B23" s="132">
        <v>0</v>
      </c>
      <c r="C23" s="132">
        <v>0</v>
      </c>
      <c r="D23" s="45" t="s">
        <v>38</v>
      </c>
      <c r="E23" s="131">
        <f>E24+E25</f>
        <v>0</v>
      </c>
      <c r="F23" s="131">
        <f>F24+F25</f>
        <v>0</v>
      </c>
    </row>
    <row r="24" spans="1:6" x14ac:dyDescent="0.25">
      <c r="A24" s="47" t="s">
        <v>39</v>
      </c>
      <c r="B24" s="132">
        <v>0</v>
      </c>
      <c r="C24" s="132">
        <v>0</v>
      </c>
      <c r="D24" s="47" t="s">
        <v>40</v>
      </c>
      <c r="E24" s="132">
        <v>0</v>
      </c>
      <c r="F24" s="132">
        <v>0</v>
      </c>
    </row>
    <row r="25" spans="1:6" x14ac:dyDescent="0.25">
      <c r="A25" s="45" t="s">
        <v>41</v>
      </c>
      <c r="B25" s="131">
        <f>SUM(B26:B30)</f>
        <v>0</v>
      </c>
      <c r="C25" s="131">
        <f>SUM(C26:C30)</f>
        <v>0</v>
      </c>
      <c r="D25" s="47" t="s">
        <v>42</v>
      </c>
      <c r="E25" s="132">
        <v>0</v>
      </c>
      <c r="F25" s="132">
        <v>0</v>
      </c>
    </row>
    <row r="26" spans="1:6" x14ac:dyDescent="0.25">
      <c r="A26" s="47" t="s">
        <v>43</v>
      </c>
      <c r="B26" s="132">
        <v>0</v>
      </c>
      <c r="C26" s="132">
        <v>0</v>
      </c>
      <c r="D26" s="45" t="s">
        <v>44</v>
      </c>
      <c r="E26" s="132">
        <v>0</v>
      </c>
      <c r="F26" s="132">
        <v>0</v>
      </c>
    </row>
    <row r="27" spans="1:6" x14ac:dyDescent="0.25">
      <c r="A27" s="47" t="s">
        <v>45</v>
      </c>
      <c r="B27" s="132">
        <v>0</v>
      </c>
      <c r="C27" s="132">
        <v>0</v>
      </c>
      <c r="D27" s="45" t="s">
        <v>46</v>
      </c>
      <c r="E27" s="131">
        <f>SUM(E28:E30)</f>
        <v>0</v>
      </c>
      <c r="F27" s="131">
        <f>SUM(F28:F30)</f>
        <v>0</v>
      </c>
    </row>
    <row r="28" spans="1:6" x14ac:dyDescent="0.25">
      <c r="A28" s="47" t="s">
        <v>47</v>
      </c>
      <c r="B28" s="132">
        <v>0</v>
      </c>
      <c r="C28" s="132">
        <v>0</v>
      </c>
      <c r="D28" s="47" t="s">
        <v>48</v>
      </c>
      <c r="E28" s="132">
        <v>0</v>
      </c>
      <c r="F28" s="132">
        <v>0</v>
      </c>
    </row>
    <row r="29" spans="1:6" x14ac:dyDescent="0.25">
      <c r="A29" s="47" t="s">
        <v>49</v>
      </c>
      <c r="B29" s="132">
        <v>0</v>
      </c>
      <c r="C29" s="132">
        <v>0</v>
      </c>
      <c r="D29" s="47" t="s">
        <v>50</v>
      </c>
      <c r="E29" s="132">
        <v>0</v>
      </c>
      <c r="F29" s="132">
        <v>0</v>
      </c>
    </row>
    <row r="30" spans="1:6" x14ac:dyDescent="0.25">
      <c r="A30" s="47" t="s">
        <v>51</v>
      </c>
      <c r="B30" s="132">
        <v>0</v>
      </c>
      <c r="C30" s="132">
        <v>0</v>
      </c>
      <c r="D30" s="47" t="s">
        <v>52</v>
      </c>
      <c r="E30" s="132">
        <v>0</v>
      </c>
      <c r="F30" s="132">
        <v>0</v>
      </c>
    </row>
    <row r="31" spans="1:6" x14ac:dyDescent="0.25">
      <c r="A31" s="45" t="s">
        <v>53</v>
      </c>
      <c r="B31" s="131">
        <f>SUM(B32:B36)</f>
        <v>0</v>
      </c>
      <c r="C31" s="131">
        <f>SUM(C32:C36)</f>
        <v>0</v>
      </c>
      <c r="D31" s="45" t="s">
        <v>54</v>
      </c>
      <c r="E31" s="131">
        <f>SUM(E32:E37)</f>
        <v>0</v>
      </c>
      <c r="F31" s="131">
        <f>SUM(F32:F37)</f>
        <v>0</v>
      </c>
    </row>
    <row r="32" spans="1:6" x14ac:dyDescent="0.25">
      <c r="A32" s="47" t="s">
        <v>55</v>
      </c>
      <c r="B32" s="132">
        <v>0</v>
      </c>
      <c r="C32" s="132">
        <v>0</v>
      </c>
      <c r="D32" s="47" t="s">
        <v>56</v>
      </c>
      <c r="E32" s="131">
        <v>0</v>
      </c>
      <c r="F32" s="131">
        <v>0</v>
      </c>
    </row>
    <row r="33" spans="1:6" ht="14.45" customHeight="1" x14ac:dyDescent="0.25">
      <c r="A33" s="47" t="s">
        <v>57</v>
      </c>
      <c r="B33" s="132">
        <v>0</v>
      </c>
      <c r="C33" s="132">
        <v>0</v>
      </c>
      <c r="D33" s="47" t="s">
        <v>58</v>
      </c>
      <c r="E33" s="132">
        <v>0</v>
      </c>
      <c r="F33" s="132">
        <v>0</v>
      </c>
    </row>
    <row r="34" spans="1:6" ht="14.45" customHeight="1" x14ac:dyDescent="0.25">
      <c r="A34" s="47" t="s">
        <v>59</v>
      </c>
      <c r="B34" s="132">
        <v>0</v>
      </c>
      <c r="C34" s="132">
        <v>0</v>
      </c>
      <c r="D34" s="47" t="s">
        <v>60</v>
      </c>
      <c r="E34" s="132">
        <v>0</v>
      </c>
      <c r="F34" s="132">
        <v>0</v>
      </c>
    </row>
    <row r="35" spans="1:6" ht="14.45" customHeight="1" x14ac:dyDescent="0.25">
      <c r="A35" s="47" t="s">
        <v>61</v>
      </c>
      <c r="B35" s="132">
        <v>0</v>
      </c>
      <c r="C35" s="132">
        <v>0</v>
      </c>
      <c r="D35" s="47" t="s">
        <v>62</v>
      </c>
      <c r="E35" s="132">
        <v>0</v>
      </c>
      <c r="F35" s="132">
        <v>0</v>
      </c>
    </row>
    <row r="36" spans="1:6" ht="14.45" customHeight="1" x14ac:dyDescent="0.25">
      <c r="A36" s="47" t="s">
        <v>63</v>
      </c>
      <c r="B36" s="132">
        <v>0</v>
      </c>
      <c r="C36" s="132">
        <v>0</v>
      </c>
      <c r="D36" s="47" t="s">
        <v>64</v>
      </c>
      <c r="E36" s="132">
        <v>0</v>
      </c>
      <c r="F36" s="132">
        <v>0</v>
      </c>
    </row>
    <row r="37" spans="1:6" ht="14.45" customHeight="1" x14ac:dyDescent="0.25">
      <c r="A37" s="45" t="s">
        <v>65</v>
      </c>
      <c r="B37" s="132">
        <v>0</v>
      </c>
      <c r="C37" s="132">
        <v>0</v>
      </c>
      <c r="D37" s="47" t="s">
        <v>66</v>
      </c>
      <c r="E37" s="132">
        <v>0</v>
      </c>
      <c r="F37" s="132">
        <v>0</v>
      </c>
    </row>
    <row r="38" spans="1:6" x14ac:dyDescent="0.25">
      <c r="A38" s="45" t="s">
        <v>67</v>
      </c>
      <c r="B38" s="131">
        <f>SUM(B39:B40)</f>
        <v>0</v>
      </c>
      <c r="C38" s="131">
        <f>SUM(C39:C40)</f>
        <v>0</v>
      </c>
      <c r="D38" s="45" t="s">
        <v>68</v>
      </c>
      <c r="E38" s="131">
        <f>SUM(E39:E41)</f>
        <v>0</v>
      </c>
      <c r="F38" s="131">
        <f>SUM(F39:F41)</f>
        <v>0</v>
      </c>
    </row>
    <row r="39" spans="1:6" x14ac:dyDescent="0.25">
      <c r="A39" s="47" t="s">
        <v>69</v>
      </c>
      <c r="B39" s="132">
        <v>0</v>
      </c>
      <c r="C39" s="132">
        <v>0</v>
      </c>
      <c r="D39" s="47" t="s">
        <v>70</v>
      </c>
      <c r="E39" s="132">
        <v>0</v>
      </c>
      <c r="F39" s="132">
        <v>0</v>
      </c>
    </row>
    <row r="40" spans="1:6" x14ac:dyDescent="0.25">
      <c r="A40" s="47" t="s">
        <v>71</v>
      </c>
      <c r="B40" s="132">
        <v>0</v>
      </c>
      <c r="C40" s="132">
        <v>0</v>
      </c>
      <c r="D40" s="47" t="s">
        <v>72</v>
      </c>
      <c r="E40" s="132">
        <v>0</v>
      </c>
      <c r="F40" s="132">
        <v>0</v>
      </c>
    </row>
    <row r="41" spans="1:6" x14ac:dyDescent="0.25">
      <c r="A41" s="45" t="s">
        <v>73</v>
      </c>
      <c r="B41" s="131">
        <f>SUM(B42:B45)</f>
        <v>0</v>
      </c>
      <c r="C41" s="131">
        <f>SUM(C42:C45)</f>
        <v>0</v>
      </c>
      <c r="D41" s="47" t="s">
        <v>74</v>
      </c>
      <c r="E41" s="132">
        <v>0</v>
      </c>
      <c r="F41" s="132">
        <v>0</v>
      </c>
    </row>
    <row r="42" spans="1:6" x14ac:dyDescent="0.25">
      <c r="A42" s="47" t="s">
        <v>75</v>
      </c>
      <c r="B42" s="132">
        <v>0</v>
      </c>
      <c r="C42" s="132">
        <v>0</v>
      </c>
      <c r="D42" s="45" t="s">
        <v>76</v>
      </c>
      <c r="E42" s="131">
        <f>SUM(E43:E45)</f>
        <v>0</v>
      </c>
      <c r="F42" s="131">
        <f>SUM(F43:F45)</f>
        <v>0</v>
      </c>
    </row>
    <row r="43" spans="1:6" x14ac:dyDescent="0.25">
      <c r="A43" s="47" t="s">
        <v>77</v>
      </c>
      <c r="B43" s="132">
        <v>0</v>
      </c>
      <c r="C43" s="132">
        <v>0</v>
      </c>
      <c r="D43" s="47" t="s">
        <v>78</v>
      </c>
      <c r="E43" s="132">
        <v>0</v>
      </c>
      <c r="F43" s="132">
        <v>0</v>
      </c>
    </row>
    <row r="44" spans="1:6" x14ac:dyDescent="0.25">
      <c r="A44" s="47" t="s">
        <v>79</v>
      </c>
      <c r="B44" s="132">
        <v>0</v>
      </c>
      <c r="C44" s="132">
        <v>0</v>
      </c>
      <c r="D44" s="47" t="s">
        <v>80</v>
      </c>
      <c r="E44" s="132">
        <v>0</v>
      </c>
      <c r="F44" s="132">
        <v>0</v>
      </c>
    </row>
    <row r="45" spans="1:6" x14ac:dyDescent="0.25">
      <c r="A45" s="47" t="s">
        <v>81</v>
      </c>
      <c r="B45" s="132">
        <v>0</v>
      </c>
      <c r="C45" s="132">
        <v>0</v>
      </c>
      <c r="D45" s="47" t="s">
        <v>82</v>
      </c>
      <c r="E45" s="132">
        <v>0</v>
      </c>
      <c r="F45" s="132">
        <v>0</v>
      </c>
    </row>
    <row r="46" spans="1:6" x14ac:dyDescent="0.25">
      <c r="A46" s="44"/>
      <c r="B46" s="133"/>
      <c r="C46" s="133"/>
      <c r="D46" s="44"/>
      <c r="E46" s="133"/>
      <c r="F46" s="133"/>
    </row>
    <row r="47" spans="1:6" x14ac:dyDescent="0.25">
      <c r="A47" s="3" t="s">
        <v>83</v>
      </c>
      <c r="B47" s="134">
        <f>B9+B17+B25+B31+B37+B38+B41</f>
        <v>24140797.609999999</v>
      </c>
      <c r="C47" s="134">
        <f>C9+C17+C25+C31+C37+C38+C41</f>
        <v>47243359.259999998</v>
      </c>
      <c r="D47" s="2" t="s">
        <v>84</v>
      </c>
      <c r="E47" s="134">
        <f>E9+E19+E23+E26+E27+E31+E38+E42</f>
        <v>7153748.0899999999</v>
      </c>
      <c r="F47" s="134">
        <f>F9+F19+F23+F26+F27+F31+F38+F42</f>
        <v>3720885.15</v>
      </c>
    </row>
    <row r="48" spans="1:6" x14ac:dyDescent="0.25">
      <c r="A48" s="44"/>
      <c r="B48" s="133"/>
      <c r="C48" s="133"/>
      <c r="D48" s="44"/>
      <c r="E48" s="133"/>
      <c r="F48" s="133"/>
    </row>
    <row r="49" spans="1:6" x14ac:dyDescent="0.25">
      <c r="A49" s="2" t="s">
        <v>85</v>
      </c>
      <c r="B49" s="133"/>
      <c r="C49" s="133"/>
      <c r="D49" s="2" t="s">
        <v>86</v>
      </c>
      <c r="E49" s="133"/>
      <c r="F49" s="133"/>
    </row>
    <row r="50" spans="1:6" x14ac:dyDescent="0.25">
      <c r="A50" s="45" t="s">
        <v>87</v>
      </c>
      <c r="B50" s="132">
        <v>0</v>
      </c>
      <c r="C50" s="132">
        <v>0</v>
      </c>
      <c r="D50" s="45" t="s">
        <v>88</v>
      </c>
      <c r="E50" s="132">
        <v>0</v>
      </c>
      <c r="F50" s="132">
        <v>0</v>
      </c>
    </row>
    <row r="51" spans="1:6" x14ac:dyDescent="0.25">
      <c r="A51" s="45" t="s">
        <v>89</v>
      </c>
      <c r="B51" s="132">
        <v>0</v>
      </c>
      <c r="C51" s="132">
        <v>0</v>
      </c>
      <c r="D51" s="45" t="s">
        <v>90</v>
      </c>
      <c r="E51" s="132">
        <v>0</v>
      </c>
      <c r="F51" s="132">
        <v>0</v>
      </c>
    </row>
    <row r="52" spans="1:6" x14ac:dyDescent="0.25">
      <c r="A52" s="45" t="s">
        <v>91</v>
      </c>
      <c r="B52" s="132">
        <v>51964800</v>
      </c>
      <c r="C52" s="132">
        <v>51964800</v>
      </c>
      <c r="D52" s="45" t="s">
        <v>92</v>
      </c>
      <c r="E52" s="132">
        <v>0</v>
      </c>
      <c r="F52" s="132">
        <v>0</v>
      </c>
    </row>
    <row r="53" spans="1:6" x14ac:dyDescent="0.25">
      <c r="A53" s="45" t="s">
        <v>93</v>
      </c>
      <c r="B53" s="132">
        <v>29241555.710000001</v>
      </c>
      <c r="C53" s="132">
        <v>8570962.8100000005</v>
      </c>
      <c r="D53" s="45" t="s">
        <v>94</v>
      </c>
      <c r="E53" s="132">
        <v>0</v>
      </c>
      <c r="F53" s="132">
        <v>0</v>
      </c>
    </row>
    <row r="54" spans="1:6" x14ac:dyDescent="0.25">
      <c r="A54" s="45" t="s">
        <v>95</v>
      </c>
      <c r="B54" s="132">
        <v>0</v>
      </c>
      <c r="C54" s="132">
        <v>0</v>
      </c>
      <c r="D54" s="45" t="s">
        <v>96</v>
      </c>
      <c r="E54" s="132">
        <v>0</v>
      </c>
      <c r="F54" s="132">
        <v>0</v>
      </c>
    </row>
    <row r="55" spans="1:6" x14ac:dyDescent="0.25">
      <c r="A55" s="45" t="s">
        <v>97</v>
      </c>
      <c r="B55" s="132">
        <v>-12367647.02</v>
      </c>
      <c r="C55" s="132">
        <v>-3806003.54</v>
      </c>
      <c r="D55" s="49" t="s">
        <v>98</v>
      </c>
      <c r="E55" s="132">
        <v>0</v>
      </c>
      <c r="F55" s="132">
        <v>0</v>
      </c>
    </row>
    <row r="56" spans="1:6" x14ac:dyDescent="0.25">
      <c r="A56" s="45" t="s">
        <v>99</v>
      </c>
      <c r="B56" s="132">
        <v>0</v>
      </c>
      <c r="C56" s="132">
        <v>0</v>
      </c>
      <c r="D56" s="44"/>
      <c r="E56" s="133"/>
      <c r="F56" s="133"/>
    </row>
    <row r="57" spans="1:6" x14ac:dyDescent="0.25">
      <c r="A57" s="45" t="s">
        <v>100</v>
      </c>
      <c r="B57" s="132">
        <v>0</v>
      </c>
      <c r="C57" s="132">
        <v>0</v>
      </c>
      <c r="D57" s="2" t="s">
        <v>101</v>
      </c>
      <c r="E57" s="134">
        <f>SUM(E50:E55)</f>
        <v>0</v>
      </c>
      <c r="F57" s="134">
        <f>SUM(F50:F55)</f>
        <v>0</v>
      </c>
    </row>
    <row r="58" spans="1:6" x14ac:dyDescent="0.25">
      <c r="A58" s="45" t="s">
        <v>102</v>
      </c>
      <c r="B58" s="132">
        <v>0</v>
      </c>
      <c r="C58" s="132">
        <v>0</v>
      </c>
      <c r="D58" s="44"/>
      <c r="E58" s="133"/>
      <c r="F58" s="133"/>
    </row>
    <row r="59" spans="1:6" x14ac:dyDescent="0.25">
      <c r="A59" s="44"/>
      <c r="B59" s="133"/>
      <c r="C59" s="133"/>
      <c r="D59" s="2" t="s">
        <v>103</v>
      </c>
      <c r="E59" s="134">
        <f>E47+E57</f>
        <v>7153748.0899999999</v>
      </c>
      <c r="F59" s="134">
        <f>F47+F57</f>
        <v>3720885.15</v>
      </c>
    </row>
    <row r="60" spans="1:6" x14ac:dyDescent="0.25">
      <c r="A60" s="3" t="s">
        <v>104</v>
      </c>
      <c r="B60" s="134">
        <f>SUM(B50:B58)</f>
        <v>68838708.690000013</v>
      </c>
      <c r="C60" s="134">
        <f>SUM(C50:C58)</f>
        <v>56729759.270000003</v>
      </c>
      <c r="D60" s="44"/>
      <c r="E60" s="133"/>
      <c r="F60" s="133"/>
    </row>
    <row r="61" spans="1:6" x14ac:dyDescent="0.25">
      <c r="A61" s="44"/>
      <c r="B61" s="133"/>
      <c r="C61" s="133"/>
      <c r="D61" s="50" t="s">
        <v>105</v>
      </c>
      <c r="E61" s="133"/>
      <c r="F61" s="133"/>
    </row>
    <row r="62" spans="1:6" x14ac:dyDescent="0.25">
      <c r="A62" s="3" t="s">
        <v>106</v>
      </c>
      <c r="B62" s="134">
        <f>SUM(B47+B60)</f>
        <v>92979506.300000012</v>
      </c>
      <c r="C62" s="134">
        <f>SUM(C47+C60)</f>
        <v>103973118.53</v>
      </c>
      <c r="D62" s="44"/>
      <c r="E62" s="133"/>
      <c r="F62" s="133"/>
    </row>
    <row r="63" spans="1:6" x14ac:dyDescent="0.25">
      <c r="A63" s="44"/>
      <c r="B63" s="44"/>
      <c r="C63" s="44"/>
      <c r="D63" s="51" t="s">
        <v>107</v>
      </c>
      <c r="E63" s="131">
        <f>SUM(E64:E66)</f>
        <v>81206613</v>
      </c>
      <c r="F63" s="131">
        <f>SUM(F64:F66)</f>
        <v>81206613</v>
      </c>
    </row>
    <row r="64" spans="1:6" x14ac:dyDescent="0.25">
      <c r="A64" s="44"/>
      <c r="B64" s="44"/>
      <c r="C64" s="44"/>
      <c r="D64" s="45" t="s">
        <v>108</v>
      </c>
      <c r="E64" s="132">
        <v>81206613</v>
      </c>
      <c r="F64" s="132">
        <v>81206613</v>
      </c>
    </row>
    <row r="65" spans="1:6" x14ac:dyDescent="0.25">
      <c r="A65" s="44"/>
      <c r="B65" s="44"/>
      <c r="C65" s="44"/>
      <c r="D65" s="49" t="s">
        <v>109</v>
      </c>
      <c r="E65" s="132">
        <v>0</v>
      </c>
      <c r="F65" s="132">
        <v>0</v>
      </c>
    </row>
    <row r="66" spans="1:6" x14ac:dyDescent="0.25">
      <c r="A66" s="44"/>
      <c r="B66" s="44"/>
      <c r="C66" s="44"/>
      <c r="D66" s="45" t="s">
        <v>110</v>
      </c>
      <c r="E66" s="132">
        <v>0</v>
      </c>
      <c r="F66" s="132">
        <v>0</v>
      </c>
    </row>
    <row r="67" spans="1:6" x14ac:dyDescent="0.25">
      <c r="A67" s="44"/>
      <c r="B67" s="44"/>
      <c r="C67" s="44"/>
      <c r="D67" s="44"/>
      <c r="E67" s="133"/>
      <c r="F67" s="133"/>
    </row>
    <row r="68" spans="1:6" x14ac:dyDescent="0.25">
      <c r="A68" s="44"/>
      <c r="B68" s="44"/>
      <c r="C68" s="44"/>
      <c r="D68" s="51" t="s">
        <v>111</v>
      </c>
      <c r="E68" s="131">
        <f>SUM(E69:E73)</f>
        <v>4619145.21</v>
      </c>
      <c r="F68" s="131">
        <f>SUM(F69:F73)</f>
        <v>19045620.379999999</v>
      </c>
    </row>
    <row r="69" spans="1:6" x14ac:dyDescent="0.25">
      <c r="A69" s="52"/>
      <c r="B69" s="44"/>
      <c r="C69" s="44"/>
      <c r="D69" s="45" t="s">
        <v>112</v>
      </c>
      <c r="E69" s="132">
        <v>4585040.5999999996</v>
      </c>
      <c r="F69" s="132">
        <v>16569069.93</v>
      </c>
    </row>
    <row r="70" spans="1:6" x14ac:dyDescent="0.25">
      <c r="A70" s="52"/>
      <c r="B70" s="44"/>
      <c r="C70" s="44"/>
      <c r="D70" s="45" t="s">
        <v>113</v>
      </c>
      <c r="E70" s="132">
        <v>34104.61</v>
      </c>
      <c r="F70" s="132">
        <v>2476550.4500000002</v>
      </c>
    </row>
    <row r="71" spans="1:6" x14ac:dyDescent="0.25">
      <c r="A71" s="52"/>
      <c r="B71" s="44"/>
      <c r="C71" s="44"/>
      <c r="D71" s="45" t="s">
        <v>114</v>
      </c>
      <c r="E71" s="132">
        <v>0</v>
      </c>
      <c r="F71" s="132">
        <v>0</v>
      </c>
    </row>
    <row r="72" spans="1:6" x14ac:dyDescent="0.25">
      <c r="A72" s="52"/>
      <c r="B72" s="44"/>
      <c r="C72" s="44"/>
      <c r="D72" s="45" t="s">
        <v>115</v>
      </c>
      <c r="E72" s="132">
        <v>0</v>
      </c>
      <c r="F72" s="132">
        <v>0</v>
      </c>
    </row>
    <row r="73" spans="1:6" x14ac:dyDescent="0.25">
      <c r="A73" s="52"/>
      <c r="B73" s="44"/>
      <c r="C73" s="44"/>
      <c r="D73" s="45" t="s">
        <v>116</v>
      </c>
      <c r="E73" s="132">
        <v>0</v>
      </c>
      <c r="F73" s="132">
        <v>0</v>
      </c>
    </row>
    <row r="74" spans="1:6" x14ac:dyDescent="0.25">
      <c r="A74" s="52"/>
      <c r="B74" s="44"/>
      <c r="C74" s="44"/>
      <c r="D74" s="44"/>
      <c r="E74" s="133"/>
      <c r="F74" s="133"/>
    </row>
    <row r="75" spans="1:6" x14ac:dyDescent="0.25">
      <c r="A75" s="52"/>
      <c r="B75" s="44"/>
      <c r="C75" s="44"/>
      <c r="D75" s="51" t="s">
        <v>117</v>
      </c>
      <c r="E75" s="131">
        <f>E76+E77</f>
        <v>0</v>
      </c>
      <c r="F75" s="131">
        <f>F76+F77</f>
        <v>0</v>
      </c>
    </row>
    <row r="76" spans="1:6" x14ac:dyDescent="0.25">
      <c r="A76" s="52"/>
      <c r="B76" s="44"/>
      <c r="C76" s="44"/>
      <c r="D76" s="45" t="s">
        <v>118</v>
      </c>
      <c r="E76" s="132">
        <v>0</v>
      </c>
      <c r="F76" s="132">
        <v>0</v>
      </c>
    </row>
    <row r="77" spans="1:6" x14ac:dyDescent="0.25">
      <c r="A77" s="52"/>
      <c r="B77" s="44"/>
      <c r="C77" s="44"/>
      <c r="D77" s="45" t="s">
        <v>119</v>
      </c>
      <c r="E77" s="132">
        <v>0</v>
      </c>
      <c r="F77" s="132">
        <v>0</v>
      </c>
    </row>
    <row r="78" spans="1:6" x14ac:dyDescent="0.25">
      <c r="A78" s="52"/>
      <c r="B78" s="44"/>
      <c r="C78" s="44"/>
      <c r="D78" s="44"/>
      <c r="E78" s="133"/>
      <c r="F78" s="133"/>
    </row>
    <row r="79" spans="1:6" x14ac:dyDescent="0.25">
      <c r="A79" s="52"/>
      <c r="B79" s="44"/>
      <c r="C79" s="44"/>
      <c r="D79" s="2" t="s">
        <v>120</v>
      </c>
      <c r="E79" s="134">
        <f>E63+E68+E75</f>
        <v>85825758.209999993</v>
      </c>
      <c r="F79" s="134">
        <f>F63+F68+F75</f>
        <v>100252233.38</v>
      </c>
    </row>
    <row r="80" spans="1:6" x14ac:dyDescent="0.25">
      <c r="A80" s="52"/>
      <c r="B80" s="44"/>
      <c r="C80" s="44"/>
      <c r="D80" s="44"/>
      <c r="E80" s="133"/>
      <c r="F80" s="133"/>
    </row>
    <row r="81" spans="1:6" x14ac:dyDescent="0.25">
      <c r="A81" s="52"/>
      <c r="B81" s="44"/>
      <c r="C81" s="44"/>
      <c r="D81" s="2" t="s">
        <v>121</v>
      </c>
      <c r="E81" s="134">
        <f>E59+E79</f>
        <v>92979506.299999997</v>
      </c>
      <c r="F81" s="134">
        <f>F59+F79</f>
        <v>103973118.53</v>
      </c>
    </row>
    <row r="82" spans="1:6" x14ac:dyDescent="0.25">
      <c r="A82" s="53"/>
      <c r="B82" s="54"/>
      <c r="C82" s="54"/>
      <c r="D82" s="54"/>
      <c r="E82" s="55"/>
      <c r="F82" s="55"/>
    </row>
    <row r="84" spans="1:6" x14ac:dyDescent="0.25">
      <c r="A84" s="135" t="s">
        <v>558</v>
      </c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F6 C6" xr:uid="{BF4F1DA6-28D6-4D53-B57D-8331B8211F8C}"/>
    <dataValidation allowBlank="1" showInputMessage="1" showErrorMessage="1" prompt="20XN (d)" sqref="E6 B6" xr:uid="{AD91AAA1-4A36-4D17-9AD7-32C8DF487B7C}"/>
    <dataValidation type="decimal" allowBlank="1" showInputMessage="1" showErrorMessage="1" sqref="B59:C62 B9:C9 B46:C49 B17:C17 B25:C25 B31:C31 B38:C38 B41:C41 E42:F42 E78:F81 E47:F47 E9:F9 E19:F19 E23:F23 E27:F27 E31:F31 E38:F38 E56:F63 E67:F68 E74:F75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190" t="s">
        <v>444</v>
      </c>
      <c r="B1" s="190"/>
      <c r="C1" s="190"/>
      <c r="D1" s="190"/>
      <c r="E1" s="190"/>
      <c r="F1" s="190"/>
      <c r="G1" s="190"/>
    </row>
    <row r="2" spans="1:7" x14ac:dyDescent="0.25">
      <c r="A2" s="119" t="str">
        <f>'Formato 1'!A2</f>
        <v xml:space="preserve"> COMISIÓN ESTATAL DE ATENCIÓN INTEGRAL A VÍCTIMAS</v>
      </c>
      <c r="B2" s="120"/>
      <c r="C2" s="120"/>
      <c r="D2" s="120"/>
      <c r="E2" s="120"/>
      <c r="F2" s="120"/>
      <c r="G2" s="121"/>
    </row>
    <row r="3" spans="1:7" x14ac:dyDescent="0.25">
      <c r="A3" s="122" t="s">
        <v>445</v>
      </c>
      <c r="B3" s="123"/>
      <c r="C3" s="123"/>
      <c r="D3" s="123"/>
      <c r="E3" s="123"/>
      <c r="F3" s="123"/>
      <c r="G3" s="124"/>
    </row>
    <row r="4" spans="1:7" x14ac:dyDescent="0.25">
      <c r="A4" s="122" t="s">
        <v>2</v>
      </c>
      <c r="B4" s="123"/>
      <c r="C4" s="123"/>
      <c r="D4" s="123"/>
      <c r="E4" s="123"/>
      <c r="F4" s="123"/>
      <c r="G4" s="124"/>
    </row>
    <row r="5" spans="1:7" x14ac:dyDescent="0.25">
      <c r="A5" s="122" t="s">
        <v>446</v>
      </c>
      <c r="B5" s="123"/>
      <c r="C5" s="123"/>
      <c r="D5" s="123"/>
      <c r="E5" s="123"/>
      <c r="F5" s="123"/>
      <c r="G5" s="124"/>
    </row>
    <row r="6" spans="1:7" x14ac:dyDescent="0.25">
      <c r="A6" s="188" t="s">
        <v>523</v>
      </c>
      <c r="B6" s="35">
        <v>2022</v>
      </c>
      <c r="C6" s="188">
        <f>+B6+1</f>
        <v>2023</v>
      </c>
      <c r="D6" s="188">
        <f>+C6+1</f>
        <v>2024</v>
      </c>
      <c r="E6" s="188">
        <f>+D6+1</f>
        <v>2025</v>
      </c>
      <c r="F6" s="188">
        <f>+E6+1</f>
        <v>2026</v>
      </c>
      <c r="G6" s="188">
        <f>+F6+1</f>
        <v>2027</v>
      </c>
    </row>
    <row r="7" spans="1:7" ht="83.25" customHeight="1" x14ac:dyDescent="0.25">
      <c r="A7" s="189"/>
      <c r="B7" s="69" t="s">
        <v>524</v>
      </c>
      <c r="C7" s="189"/>
      <c r="D7" s="189"/>
      <c r="E7" s="189"/>
      <c r="F7" s="189"/>
      <c r="G7" s="189"/>
    </row>
    <row r="8" spans="1:7" ht="30" x14ac:dyDescent="0.25">
      <c r="A8" s="70" t="s">
        <v>470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234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236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525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238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239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526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527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528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259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529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471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530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531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532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286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472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289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533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454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293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534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1" t="s">
        <v>456</v>
      </c>
      <c r="B1" s="191"/>
      <c r="C1" s="191"/>
      <c r="D1" s="191"/>
      <c r="E1" s="191"/>
      <c r="F1" s="191"/>
      <c r="G1" s="191"/>
    </row>
    <row r="2" spans="1:7" x14ac:dyDescent="0.25">
      <c r="A2" s="119" t="str">
        <f>'Formato 1'!A2</f>
        <v xml:space="preserve"> COMISIÓN ESTATAL DE ATENCIÓN INTEGRAL A VÍCTIMAS</v>
      </c>
      <c r="B2" s="120"/>
      <c r="C2" s="120"/>
      <c r="D2" s="120"/>
      <c r="E2" s="120"/>
      <c r="F2" s="120"/>
      <c r="G2" s="121"/>
    </row>
    <row r="3" spans="1:7" x14ac:dyDescent="0.25">
      <c r="A3" s="105" t="s">
        <v>457</v>
      </c>
      <c r="B3" s="106"/>
      <c r="C3" s="106"/>
      <c r="D3" s="106"/>
      <c r="E3" s="106"/>
      <c r="F3" s="106"/>
      <c r="G3" s="107"/>
    </row>
    <row r="4" spans="1:7" x14ac:dyDescent="0.25">
      <c r="A4" s="105" t="s">
        <v>2</v>
      </c>
      <c r="B4" s="106"/>
      <c r="C4" s="106"/>
      <c r="D4" s="106"/>
      <c r="E4" s="106"/>
      <c r="F4" s="106"/>
      <c r="G4" s="107"/>
    </row>
    <row r="5" spans="1:7" x14ac:dyDescent="0.25">
      <c r="A5" s="105" t="s">
        <v>446</v>
      </c>
      <c r="B5" s="106"/>
      <c r="C5" s="106"/>
      <c r="D5" s="106"/>
      <c r="E5" s="106"/>
      <c r="F5" s="106"/>
      <c r="G5" s="107"/>
    </row>
    <row r="6" spans="1:7" x14ac:dyDescent="0.25">
      <c r="A6" s="192" t="s">
        <v>535</v>
      </c>
      <c r="B6" s="35">
        <v>2022</v>
      </c>
      <c r="C6" s="188">
        <f>+B6+1</f>
        <v>2023</v>
      </c>
      <c r="D6" s="188">
        <f>+C6+1</f>
        <v>2024</v>
      </c>
      <c r="E6" s="188">
        <f>+D6+1</f>
        <v>2025</v>
      </c>
      <c r="F6" s="188">
        <f>+E6+1</f>
        <v>2026</v>
      </c>
      <c r="G6" s="188">
        <f>+F6+1</f>
        <v>2027</v>
      </c>
    </row>
    <row r="7" spans="1:7" ht="57.75" customHeight="1" x14ac:dyDescent="0.25">
      <c r="A7" s="193"/>
      <c r="B7" s="36" t="s">
        <v>524</v>
      </c>
      <c r="C7" s="189"/>
      <c r="D7" s="189"/>
      <c r="E7" s="189"/>
      <c r="F7" s="189"/>
      <c r="G7" s="189"/>
    </row>
    <row r="8" spans="1:7" x14ac:dyDescent="0.25">
      <c r="A8" s="26" t="s">
        <v>458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536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537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459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460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538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461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462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463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464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465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536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537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459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460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538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461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462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466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464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467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1" t="s">
        <v>468</v>
      </c>
      <c r="B1" s="191"/>
      <c r="C1" s="191"/>
      <c r="D1" s="191"/>
      <c r="E1" s="191"/>
      <c r="F1" s="191"/>
      <c r="G1" s="191"/>
    </row>
    <row r="2" spans="1:7" x14ac:dyDescent="0.25">
      <c r="A2" s="119" t="str">
        <f>'Formato 1'!A2</f>
        <v xml:space="preserve"> COMISIÓN ESTATAL DE ATENCIÓN INTEGRAL A VÍCTIMAS</v>
      </c>
      <c r="B2" s="120"/>
      <c r="C2" s="120"/>
      <c r="D2" s="120"/>
      <c r="E2" s="120"/>
      <c r="F2" s="120"/>
      <c r="G2" s="121"/>
    </row>
    <row r="3" spans="1:7" x14ac:dyDescent="0.25">
      <c r="A3" s="105" t="s">
        <v>469</v>
      </c>
      <c r="B3" s="106"/>
      <c r="C3" s="106"/>
      <c r="D3" s="106"/>
      <c r="E3" s="106"/>
      <c r="F3" s="106"/>
      <c r="G3" s="107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95" t="s">
        <v>523</v>
      </c>
      <c r="B5" s="196">
        <v>2017</v>
      </c>
      <c r="C5" s="196">
        <f>+B5+1</f>
        <v>2018</v>
      </c>
      <c r="D5" s="196">
        <f>+C5+1</f>
        <v>2019</v>
      </c>
      <c r="E5" s="196">
        <f>+D5+1</f>
        <v>2020</v>
      </c>
      <c r="F5" s="196">
        <f>+E5+1</f>
        <v>2021</v>
      </c>
      <c r="G5" s="35">
        <f>+F5+1</f>
        <v>2022</v>
      </c>
    </row>
    <row r="6" spans="1:7" ht="32.25" x14ac:dyDescent="0.25">
      <c r="A6" s="181"/>
      <c r="B6" s="197"/>
      <c r="C6" s="197"/>
      <c r="D6" s="197"/>
      <c r="E6" s="197"/>
      <c r="F6" s="197"/>
      <c r="G6" s="36" t="s">
        <v>539</v>
      </c>
    </row>
    <row r="7" spans="1:7" x14ac:dyDescent="0.25">
      <c r="A7" s="61" t="s">
        <v>470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540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541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447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448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542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543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449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544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451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545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546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471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547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548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452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453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549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472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289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473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454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550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455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194" t="s">
        <v>551</v>
      </c>
      <c r="B39" s="194"/>
      <c r="C39" s="194"/>
      <c r="D39" s="194"/>
      <c r="E39" s="194"/>
      <c r="F39" s="194"/>
      <c r="G39" s="194"/>
    </row>
    <row r="40" spans="1:7" x14ac:dyDescent="0.25">
      <c r="A40" s="194" t="s">
        <v>552</v>
      </c>
      <c r="B40" s="194"/>
      <c r="C40" s="194"/>
      <c r="D40" s="194"/>
      <c r="E40" s="194"/>
      <c r="F40" s="194"/>
      <c r="G40" s="19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1" t="s">
        <v>474</v>
      </c>
      <c r="B1" s="191"/>
      <c r="C1" s="191"/>
      <c r="D1" s="191"/>
      <c r="E1" s="191"/>
      <c r="F1" s="191"/>
      <c r="G1" s="191"/>
    </row>
    <row r="2" spans="1:7" x14ac:dyDescent="0.25">
      <c r="A2" s="119" t="str">
        <f>'Formato 1'!A2</f>
        <v xml:space="preserve"> COMISIÓN ESTATAL DE ATENCIÓN INTEGRAL A VÍCTIMAS</v>
      </c>
      <c r="B2" s="120"/>
      <c r="C2" s="120"/>
      <c r="D2" s="120"/>
      <c r="E2" s="120"/>
      <c r="F2" s="120"/>
      <c r="G2" s="121"/>
    </row>
    <row r="3" spans="1:7" x14ac:dyDescent="0.25">
      <c r="A3" s="105" t="s">
        <v>475</v>
      </c>
      <c r="B3" s="106"/>
      <c r="C3" s="106"/>
      <c r="D3" s="106"/>
      <c r="E3" s="106"/>
      <c r="F3" s="106"/>
      <c r="G3" s="107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98" t="s">
        <v>535</v>
      </c>
      <c r="B5" s="196">
        <v>2017</v>
      </c>
      <c r="C5" s="196">
        <f>+B5+1</f>
        <v>2018</v>
      </c>
      <c r="D5" s="196">
        <f>+C5+1</f>
        <v>2019</v>
      </c>
      <c r="E5" s="196">
        <f>+D5+1</f>
        <v>2020</v>
      </c>
      <c r="F5" s="196">
        <f>+E5+1</f>
        <v>2021</v>
      </c>
      <c r="G5" s="35">
        <v>2022</v>
      </c>
    </row>
    <row r="6" spans="1:7" ht="48.75" customHeight="1" x14ac:dyDescent="0.25">
      <c r="A6" s="199"/>
      <c r="B6" s="197"/>
      <c r="C6" s="197"/>
      <c r="D6" s="197"/>
      <c r="E6" s="197"/>
      <c r="F6" s="197"/>
      <c r="G6" s="36" t="s">
        <v>553</v>
      </c>
    </row>
    <row r="7" spans="1:7" x14ac:dyDescent="0.25">
      <c r="A7" s="26" t="s">
        <v>458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536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537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459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460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538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461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462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463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464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465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536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537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459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460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538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466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464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554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194" t="s">
        <v>551</v>
      </c>
      <c r="B32" s="194"/>
      <c r="C32" s="194"/>
      <c r="D32" s="194"/>
      <c r="E32" s="194"/>
      <c r="F32" s="194"/>
      <c r="G32" s="194"/>
    </row>
    <row r="33" spans="1:7" x14ac:dyDescent="0.25">
      <c r="A33" s="194" t="s">
        <v>552</v>
      </c>
      <c r="B33" s="194"/>
      <c r="C33" s="194"/>
      <c r="D33" s="194"/>
      <c r="E33" s="194"/>
      <c r="F33" s="194"/>
      <c r="G33" s="19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00" t="s">
        <v>476</v>
      </c>
      <c r="B1" s="200"/>
      <c r="C1" s="200"/>
      <c r="D1" s="200"/>
      <c r="E1" s="200"/>
      <c r="F1" s="200"/>
    </row>
    <row r="2" spans="1:6" ht="20.100000000000001" customHeight="1" x14ac:dyDescent="0.25">
      <c r="A2" s="102" t="str">
        <f>'Formato 1'!A2</f>
        <v xml:space="preserve"> COMISIÓN ESTATAL DE ATENCIÓN INTEGRAL A VÍCTIMAS</v>
      </c>
      <c r="B2" s="125"/>
      <c r="C2" s="125"/>
      <c r="D2" s="125"/>
      <c r="E2" s="125"/>
      <c r="F2" s="126"/>
    </row>
    <row r="3" spans="1:6" ht="29.25" customHeight="1" x14ac:dyDescent="0.25">
      <c r="A3" s="127" t="s">
        <v>477</v>
      </c>
      <c r="B3" s="128"/>
      <c r="C3" s="128"/>
      <c r="D3" s="128"/>
      <c r="E3" s="128"/>
      <c r="F3" s="129"/>
    </row>
    <row r="4" spans="1:6" ht="35.25" customHeight="1" x14ac:dyDescent="0.25">
      <c r="A4" s="112"/>
      <c r="B4" s="112" t="s">
        <v>478</v>
      </c>
      <c r="C4" s="112" t="s">
        <v>479</v>
      </c>
      <c r="D4" s="112" t="s">
        <v>480</v>
      </c>
      <c r="E4" s="112" t="s">
        <v>481</v>
      </c>
      <c r="F4" s="112" t="s">
        <v>482</v>
      </c>
    </row>
    <row r="5" spans="1:6" ht="12.75" customHeight="1" x14ac:dyDescent="0.25">
      <c r="A5" s="18" t="s">
        <v>483</v>
      </c>
      <c r="B5" s="52"/>
      <c r="C5" s="52"/>
      <c r="D5" s="52"/>
      <c r="E5" s="52"/>
      <c r="F5" s="52"/>
    </row>
    <row r="6" spans="1:6" ht="30" x14ac:dyDescent="0.25">
      <c r="A6" s="58" t="s">
        <v>484</v>
      </c>
      <c r="B6" s="59"/>
      <c r="C6" s="59"/>
      <c r="D6" s="59"/>
      <c r="E6" s="59"/>
      <c r="F6" s="59"/>
    </row>
    <row r="7" spans="1:6" ht="15" x14ac:dyDescent="0.25">
      <c r="A7" s="58" t="s">
        <v>485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486</v>
      </c>
      <c r="B9" s="44"/>
      <c r="C9" s="44"/>
      <c r="D9" s="44"/>
      <c r="E9" s="44"/>
      <c r="F9" s="44"/>
    </row>
    <row r="10" spans="1:6" ht="15" x14ac:dyDescent="0.25">
      <c r="A10" s="58" t="s">
        <v>487</v>
      </c>
      <c r="B10" s="59"/>
      <c r="C10" s="59"/>
      <c r="D10" s="59"/>
      <c r="E10" s="59"/>
      <c r="F10" s="59"/>
    </row>
    <row r="11" spans="1:6" ht="15" x14ac:dyDescent="0.25">
      <c r="A11" s="76" t="s">
        <v>488</v>
      </c>
      <c r="B11" s="59"/>
      <c r="C11" s="59"/>
      <c r="D11" s="59"/>
      <c r="E11" s="59"/>
      <c r="F11" s="59"/>
    </row>
    <row r="12" spans="1:6" ht="15" x14ac:dyDescent="0.25">
      <c r="A12" s="76" t="s">
        <v>489</v>
      </c>
      <c r="B12" s="59"/>
      <c r="C12" s="59"/>
      <c r="D12" s="59"/>
      <c r="E12" s="59"/>
      <c r="F12" s="59"/>
    </row>
    <row r="13" spans="1:6" ht="15" x14ac:dyDescent="0.25">
      <c r="A13" s="76" t="s">
        <v>490</v>
      </c>
      <c r="B13" s="59"/>
      <c r="C13" s="59"/>
      <c r="D13" s="59"/>
      <c r="E13" s="59"/>
      <c r="F13" s="59"/>
    </row>
    <row r="14" spans="1:6" ht="15" x14ac:dyDescent="0.25">
      <c r="A14" s="58" t="s">
        <v>491</v>
      </c>
      <c r="B14" s="59"/>
      <c r="C14" s="59"/>
      <c r="D14" s="59"/>
      <c r="E14" s="59"/>
      <c r="F14" s="59"/>
    </row>
    <row r="15" spans="1:6" ht="15" x14ac:dyDescent="0.25">
      <c r="A15" s="76" t="s">
        <v>488</v>
      </c>
      <c r="B15" s="59"/>
      <c r="C15" s="59"/>
      <c r="D15" s="59"/>
      <c r="E15" s="59"/>
      <c r="F15" s="59"/>
    </row>
    <row r="16" spans="1:6" ht="15" x14ac:dyDescent="0.25">
      <c r="A16" s="76" t="s">
        <v>489</v>
      </c>
      <c r="B16" s="59"/>
      <c r="C16" s="59"/>
      <c r="D16" s="59"/>
      <c r="E16" s="59"/>
      <c r="F16" s="59"/>
    </row>
    <row r="17" spans="1:6" ht="15" x14ac:dyDescent="0.25">
      <c r="A17" s="76" t="s">
        <v>490</v>
      </c>
      <c r="B17" s="59"/>
      <c r="C17" s="59"/>
      <c r="D17" s="59"/>
      <c r="E17" s="59"/>
      <c r="F17" s="59"/>
    </row>
    <row r="18" spans="1:6" ht="15" x14ac:dyDescent="0.25">
      <c r="A18" s="58" t="s">
        <v>492</v>
      </c>
      <c r="B18" s="113"/>
      <c r="C18" s="59"/>
      <c r="D18" s="59"/>
      <c r="E18" s="59"/>
      <c r="F18" s="59"/>
    </row>
    <row r="19" spans="1:6" ht="15" x14ac:dyDescent="0.25">
      <c r="A19" s="58" t="s">
        <v>493</v>
      </c>
      <c r="B19" s="59"/>
      <c r="C19" s="59"/>
      <c r="D19" s="59"/>
      <c r="E19" s="59"/>
      <c r="F19" s="59"/>
    </row>
    <row r="20" spans="1:6" ht="30" x14ac:dyDescent="0.25">
      <c r="A20" s="58" t="s">
        <v>494</v>
      </c>
      <c r="B20" s="114"/>
      <c r="C20" s="114"/>
      <c r="D20" s="114"/>
      <c r="E20" s="114"/>
      <c r="F20" s="114"/>
    </row>
    <row r="21" spans="1:6" ht="30" x14ac:dyDescent="0.25">
      <c r="A21" s="58" t="s">
        <v>495</v>
      </c>
      <c r="B21" s="114"/>
      <c r="C21" s="114"/>
      <c r="D21" s="114"/>
      <c r="E21" s="114"/>
      <c r="F21" s="114"/>
    </row>
    <row r="22" spans="1:6" ht="30" x14ac:dyDescent="0.25">
      <c r="A22" s="58" t="s">
        <v>496</v>
      </c>
      <c r="B22" s="114"/>
      <c r="C22" s="114"/>
      <c r="D22" s="114"/>
      <c r="E22" s="114"/>
      <c r="F22" s="114"/>
    </row>
    <row r="23" spans="1:6" ht="15" x14ac:dyDescent="0.25">
      <c r="A23" s="58" t="s">
        <v>497</v>
      </c>
      <c r="B23" s="114"/>
      <c r="C23" s="114"/>
      <c r="D23" s="114"/>
      <c r="E23" s="114"/>
      <c r="F23" s="114"/>
    </row>
    <row r="24" spans="1:6" ht="15" x14ac:dyDescent="0.25">
      <c r="A24" s="58" t="s">
        <v>498</v>
      </c>
      <c r="B24" s="115"/>
      <c r="C24" s="59"/>
      <c r="D24" s="59"/>
      <c r="E24" s="59"/>
      <c r="F24" s="59"/>
    </row>
    <row r="25" spans="1:6" ht="15" x14ac:dyDescent="0.25">
      <c r="A25" s="58" t="s">
        <v>499</v>
      </c>
      <c r="B25" s="115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500</v>
      </c>
      <c r="B27" s="44"/>
      <c r="C27" s="44"/>
      <c r="D27" s="44"/>
      <c r="E27" s="44"/>
      <c r="F27" s="44"/>
    </row>
    <row r="28" spans="1:6" ht="15" x14ac:dyDescent="0.25">
      <c r="A28" s="58" t="s">
        <v>501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502</v>
      </c>
      <c r="B30" s="44"/>
      <c r="C30" s="44"/>
      <c r="D30" s="44"/>
      <c r="E30" s="44"/>
      <c r="F30" s="44"/>
    </row>
    <row r="31" spans="1:6" ht="15" x14ac:dyDescent="0.25">
      <c r="A31" s="58" t="s">
        <v>487</v>
      </c>
      <c r="B31" s="59"/>
      <c r="C31" s="59"/>
      <c r="D31" s="59"/>
      <c r="E31" s="59"/>
      <c r="F31" s="59"/>
    </row>
    <row r="32" spans="1:6" ht="15" x14ac:dyDescent="0.25">
      <c r="A32" s="58" t="s">
        <v>491</v>
      </c>
      <c r="B32" s="59"/>
      <c r="C32" s="59"/>
      <c r="D32" s="59"/>
      <c r="E32" s="59"/>
      <c r="F32" s="59"/>
    </row>
    <row r="33" spans="1:6" ht="15" x14ac:dyDescent="0.25">
      <c r="A33" s="58" t="s">
        <v>503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504</v>
      </c>
      <c r="B35" s="44"/>
      <c r="C35" s="44"/>
      <c r="D35" s="44"/>
      <c r="E35" s="44"/>
      <c r="F35" s="44"/>
    </row>
    <row r="36" spans="1:6" ht="15" x14ac:dyDescent="0.25">
      <c r="A36" s="58" t="s">
        <v>505</v>
      </c>
      <c r="B36" s="59"/>
      <c r="C36" s="59"/>
      <c r="D36" s="59"/>
      <c r="E36" s="59"/>
      <c r="F36" s="59"/>
    </row>
    <row r="37" spans="1:6" ht="15" x14ac:dyDescent="0.25">
      <c r="A37" s="58" t="s">
        <v>506</v>
      </c>
      <c r="B37" s="59"/>
      <c r="C37" s="59"/>
      <c r="D37" s="59"/>
      <c r="E37" s="59"/>
      <c r="F37" s="59"/>
    </row>
    <row r="38" spans="1:6" ht="15" x14ac:dyDescent="0.25">
      <c r="A38" s="58" t="s">
        <v>507</v>
      </c>
      <c r="B38" s="115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508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509</v>
      </c>
      <c r="B42" s="44"/>
      <c r="C42" s="44"/>
      <c r="D42" s="44"/>
      <c r="E42" s="44"/>
      <c r="F42" s="44"/>
    </row>
    <row r="43" spans="1:6" ht="15" x14ac:dyDescent="0.25">
      <c r="A43" s="58" t="s">
        <v>510</v>
      </c>
      <c r="B43" s="59"/>
      <c r="C43" s="59"/>
      <c r="D43" s="59"/>
      <c r="E43" s="59"/>
      <c r="F43" s="59"/>
    </row>
    <row r="44" spans="1:6" ht="15" x14ac:dyDescent="0.25">
      <c r="A44" s="58" t="s">
        <v>511</v>
      </c>
      <c r="B44" s="59"/>
      <c r="C44" s="59"/>
      <c r="D44" s="59"/>
      <c r="E44" s="59"/>
      <c r="F44" s="59"/>
    </row>
    <row r="45" spans="1:6" ht="15" x14ac:dyDescent="0.25">
      <c r="A45" s="58" t="s">
        <v>512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513</v>
      </c>
      <c r="B47" s="44"/>
      <c r="C47" s="44"/>
      <c r="D47" s="44"/>
      <c r="E47" s="44"/>
      <c r="F47" s="44"/>
    </row>
    <row r="48" spans="1:6" ht="15" x14ac:dyDescent="0.25">
      <c r="A48" s="58" t="s">
        <v>511</v>
      </c>
      <c r="B48" s="114"/>
      <c r="C48" s="114"/>
      <c r="D48" s="114"/>
      <c r="E48" s="114"/>
      <c r="F48" s="114"/>
    </row>
    <row r="49" spans="1:6" ht="15" x14ac:dyDescent="0.25">
      <c r="A49" s="58" t="s">
        <v>512</v>
      </c>
      <c r="B49" s="114"/>
      <c r="C49" s="114"/>
      <c r="D49" s="114"/>
      <c r="E49" s="114"/>
      <c r="F49" s="114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514</v>
      </c>
      <c r="B51" s="44"/>
      <c r="C51" s="44"/>
      <c r="D51" s="44"/>
      <c r="E51" s="44"/>
      <c r="F51" s="44"/>
    </row>
    <row r="52" spans="1:6" ht="15" x14ac:dyDescent="0.25">
      <c r="A52" s="58" t="s">
        <v>511</v>
      </c>
      <c r="B52" s="59"/>
      <c r="C52" s="59"/>
      <c r="D52" s="59"/>
      <c r="E52" s="59"/>
      <c r="F52" s="59"/>
    </row>
    <row r="53" spans="1:6" ht="15" x14ac:dyDescent="0.25">
      <c r="A53" s="58" t="s">
        <v>512</v>
      </c>
      <c r="B53" s="59"/>
      <c r="C53" s="59"/>
      <c r="D53" s="59"/>
      <c r="E53" s="59"/>
      <c r="F53" s="59"/>
    </row>
    <row r="54" spans="1:6" ht="15" x14ac:dyDescent="0.25">
      <c r="A54" s="58" t="s">
        <v>515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516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511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512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517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518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519</v>
      </c>
      <c r="B62" s="115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520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521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522</v>
      </c>
      <c r="B66" s="59"/>
      <c r="C66" s="59"/>
      <c r="D66" s="59"/>
      <c r="E66" s="59"/>
      <c r="F66" s="59"/>
    </row>
    <row r="67" spans="1:6" ht="20.100000000000001" customHeight="1" x14ac:dyDescent="0.25">
      <c r="A67" s="111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6"/>
  <sheetViews>
    <sheetView showGridLines="0" topLeftCell="A12" zoomScale="75" zoomScaleNormal="75" workbookViewId="0">
      <selection activeCell="A46" sqref="A46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4" t="s">
        <v>122</v>
      </c>
      <c r="B1" s="165"/>
      <c r="C1" s="165"/>
      <c r="D1" s="165"/>
      <c r="E1" s="165"/>
      <c r="F1" s="165"/>
      <c r="G1" s="165"/>
      <c r="H1" s="166"/>
    </row>
    <row r="2" spans="1:8" x14ac:dyDescent="0.25">
      <c r="A2" s="167" t="str">
        <f>'Formato 1'!A2</f>
        <v xml:space="preserve"> COMISIÓN ESTATAL DE ATENCIÓN INTEGRAL A VÍCTIMAS</v>
      </c>
      <c r="B2" s="168"/>
      <c r="C2" s="168"/>
      <c r="D2" s="168"/>
      <c r="E2" s="168"/>
      <c r="F2" s="168"/>
      <c r="G2" s="168"/>
      <c r="H2" s="169"/>
    </row>
    <row r="3" spans="1:8" ht="15" customHeight="1" x14ac:dyDescent="0.25">
      <c r="A3" s="170" t="s">
        <v>123</v>
      </c>
      <c r="B3" s="171"/>
      <c r="C3" s="171"/>
      <c r="D3" s="171"/>
      <c r="E3" s="171"/>
      <c r="F3" s="171"/>
      <c r="G3" s="171"/>
      <c r="H3" s="172"/>
    </row>
    <row r="4" spans="1:8" ht="15" customHeight="1" x14ac:dyDescent="0.25">
      <c r="A4" s="170" t="s">
        <v>559</v>
      </c>
      <c r="B4" s="171"/>
      <c r="C4" s="171"/>
      <c r="D4" s="171"/>
      <c r="E4" s="171"/>
      <c r="F4" s="171"/>
      <c r="G4" s="171"/>
      <c r="H4" s="172"/>
    </row>
    <row r="5" spans="1:8" x14ac:dyDescent="0.25">
      <c r="A5" s="173" t="s">
        <v>2</v>
      </c>
      <c r="B5" s="174"/>
      <c r="C5" s="174"/>
      <c r="D5" s="174"/>
      <c r="E5" s="174"/>
      <c r="F5" s="174"/>
      <c r="G5" s="174"/>
      <c r="H5" s="175"/>
    </row>
    <row r="6" spans="1:8" ht="41.45" customHeight="1" x14ac:dyDescent="0.25">
      <c r="A6" s="5" t="s">
        <v>124</v>
      </c>
      <c r="B6" s="6" t="str">
        <f>'Formato 1'!C6</f>
        <v>31 de diciembre de 2024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94"/>
      <c r="B7" s="95"/>
      <c r="C7" s="95"/>
      <c r="D7" s="95"/>
      <c r="E7" s="95"/>
      <c r="F7" s="95"/>
      <c r="G7" s="95"/>
      <c r="H7" s="95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6" t="s">
        <v>132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97" t="s">
        <v>133</v>
      </c>
      <c r="B10" s="98">
        <v>0</v>
      </c>
      <c r="C10" s="46">
        <v>0</v>
      </c>
      <c r="D10" s="98">
        <v>0</v>
      </c>
      <c r="E10" s="98">
        <v>0</v>
      </c>
      <c r="F10" s="98">
        <v>0</v>
      </c>
      <c r="G10" s="98">
        <v>0</v>
      </c>
      <c r="H10" s="98">
        <v>0</v>
      </c>
    </row>
    <row r="11" spans="1:8" x14ac:dyDescent="0.25">
      <c r="A11" s="97" t="s">
        <v>134</v>
      </c>
      <c r="B11" s="98">
        <v>0</v>
      </c>
      <c r="C11" s="46">
        <v>0</v>
      </c>
      <c r="D11" s="98">
        <v>0</v>
      </c>
      <c r="E11" s="98">
        <v>0</v>
      </c>
      <c r="F11" s="98">
        <v>0</v>
      </c>
      <c r="G11" s="46">
        <v>0</v>
      </c>
      <c r="H11" s="46">
        <v>0</v>
      </c>
    </row>
    <row r="12" spans="1:8" ht="16.5" customHeight="1" x14ac:dyDescent="0.25">
      <c r="A12" s="97" t="s">
        <v>135</v>
      </c>
      <c r="B12" s="98">
        <v>0</v>
      </c>
      <c r="C12" s="46">
        <v>0</v>
      </c>
      <c r="D12" s="98">
        <v>0</v>
      </c>
      <c r="E12" s="98">
        <v>0</v>
      </c>
      <c r="F12" s="98">
        <v>0</v>
      </c>
      <c r="G12" s="46">
        <v>0</v>
      </c>
      <c r="H12" s="46">
        <v>0</v>
      </c>
    </row>
    <row r="13" spans="1:8" x14ac:dyDescent="0.25">
      <c r="A13" s="96" t="s">
        <v>136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97" t="s">
        <v>137</v>
      </c>
      <c r="B14" s="98">
        <v>0</v>
      </c>
      <c r="C14" s="46">
        <v>0</v>
      </c>
      <c r="D14" s="98">
        <v>0</v>
      </c>
      <c r="E14" s="98">
        <v>0</v>
      </c>
      <c r="F14" s="98">
        <v>0</v>
      </c>
      <c r="G14" s="46">
        <v>0</v>
      </c>
      <c r="H14" s="46">
        <v>0</v>
      </c>
    </row>
    <row r="15" spans="1:8" ht="15" customHeight="1" x14ac:dyDescent="0.25">
      <c r="A15" s="97" t="s">
        <v>138</v>
      </c>
      <c r="B15" s="98">
        <v>0</v>
      </c>
      <c r="C15" s="46">
        <v>0</v>
      </c>
      <c r="D15" s="98">
        <v>0</v>
      </c>
      <c r="E15" s="98">
        <v>0</v>
      </c>
      <c r="F15" s="98">
        <v>0</v>
      </c>
      <c r="G15" s="46">
        <v>0</v>
      </c>
      <c r="H15" s="46">
        <v>0</v>
      </c>
    </row>
    <row r="16" spans="1:8" x14ac:dyDescent="0.25">
      <c r="A16" s="97" t="s">
        <v>139</v>
      </c>
      <c r="B16" s="98">
        <v>0</v>
      </c>
      <c r="C16" s="46">
        <v>0</v>
      </c>
      <c r="D16" s="98">
        <v>0</v>
      </c>
      <c r="E16" s="98">
        <v>0</v>
      </c>
      <c r="F16" s="98">
        <v>0</v>
      </c>
      <c r="G16" s="46">
        <v>0</v>
      </c>
      <c r="H16" s="46">
        <v>0</v>
      </c>
    </row>
    <row r="17" spans="1:8" x14ac:dyDescent="0.25">
      <c r="A17" s="99"/>
      <c r="B17" s="84"/>
      <c r="C17" s="84"/>
      <c r="D17" s="84"/>
      <c r="E17" s="84"/>
      <c r="F17" s="84"/>
      <c r="G17" s="84"/>
      <c r="H17" s="84"/>
    </row>
    <row r="18" spans="1:8" x14ac:dyDescent="0.25">
      <c r="A18" s="8" t="s">
        <v>140</v>
      </c>
      <c r="B18" s="4">
        <v>3720885.15</v>
      </c>
      <c r="C18" s="100"/>
      <c r="D18" s="100"/>
      <c r="E18" s="100"/>
      <c r="F18" s="4">
        <v>7153748.0899999999</v>
      </c>
      <c r="G18" s="100"/>
      <c r="H18" s="100"/>
    </row>
    <row r="19" spans="1:8" ht="16.5" customHeight="1" x14ac:dyDescent="0.25">
      <c r="A19" s="99"/>
      <c r="B19" s="84"/>
      <c r="C19" s="84"/>
      <c r="D19" s="84"/>
      <c r="E19" s="84"/>
      <c r="F19" s="84"/>
      <c r="G19" s="84"/>
      <c r="H19" s="84"/>
    </row>
    <row r="20" spans="1:8" ht="14.45" customHeight="1" x14ac:dyDescent="0.25">
      <c r="A20" s="8" t="s">
        <v>141</v>
      </c>
      <c r="B20" s="4">
        <f t="shared" ref="B20:H20" si="3">B8+B18</f>
        <v>3720885.15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7153748.0899999999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99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1" t="s">
        <v>143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1" t="s">
        <v>144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1" t="s">
        <v>145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1" t="s">
        <v>147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1" t="s">
        <v>148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1" t="s">
        <v>149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150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76" t="s">
        <v>151</v>
      </c>
      <c r="B33" s="176"/>
      <c r="C33" s="176"/>
      <c r="D33" s="176"/>
      <c r="E33" s="176"/>
      <c r="F33" s="176"/>
      <c r="G33" s="176"/>
      <c r="H33" s="176"/>
    </row>
    <row r="34" spans="1:8" ht="14.45" customHeight="1" x14ac:dyDescent="0.25">
      <c r="A34" s="176"/>
      <c r="B34" s="176"/>
      <c r="C34" s="176"/>
      <c r="D34" s="176"/>
      <c r="E34" s="176"/>
      <c r="F34" s="176"/>
      <c r="G34" s="176"/>
      <c r="H34" s="176"/>
    </row>
    <row r="35" spans="1:8" ht="14.45" customHeight="1" x14ac:dyDescent="0.25">
      <c r="A35" s="176"/>
      <c r="B35" s="176"/>
      <c r="C35" s="176"/>
      <c r="D35" s="176"/>
      <c r="E35" s="176"/>
      <c r="F35" s="176"/>
      <c r="G35" s="176"/>
      <c r="H35" s="176"/>
    </row>
    <row r="36" spans="1:8" ht="14.45" customHeight="1" x14ac:dyDescent="0.25">
      <c r="A36" s="176"/>
      <c r="B36" s="176"/>
      <c r="C36" s="176"/>
      <c r="D36" s="176"/>
      <c r="E36" s="176"/>
      <c r="F36" s="176"/>
      <c r="G36" s="176"/>
      <c r="H36" s="176"/>
    </row>
    <row r="37" spans="1:8" ht="14.45" customHeight="1" x14ac:dyDescent="0.25">
      <c r="A37" s="176"/>
      <c r="B37" s="176"/>
      <c r="C37" s="176"/>
      <c r="D37" s="176"/>
      <c r="E37" s="176"/>
      <c r="F37" s="176"/>
      <c r="G37" s="176"/>
      <c r="H37" s="176"/>
    </row>
    <row r="38" spans="1:8" x14ac:dyDescent="0.25">
      <c r="A38" s="60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1" t="s">
        <v>159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1" t="s">
        <v>160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1" t="s">
        <v>161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150</v>
      </c>
      <c r="B45" s="53"/>
      <c r="C45" s="53"/>
      <c r="D45" s="53"/>
      <c r="E45" s="53"/>
      <c r="F45" s="53"/>
    </row>
    <row r="46" spans="1:8" x14ac:dyDescent="0.25">
      <c r="A46" t="s">
        <v>558</v>
      </c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:K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4" t="s">
        <v>162</v>
      </c>
      <c r="B1" s="165"/>
      <c r="C1" s="165"/>
      <c r="D1" s="165"/>
      <c r="E1" s="165"/>
      <c r="F1" s="165"/>
      <c r="G1" s="165"/>
      <c r="H1" s="165"/>
      <c r="I1" s="165"/>
      <c r="J1" s="165"/>
      <c r="K1" s="166"/>
    </row>
    <row r="2" spans="1:11" ht="14.45" customHeight="1" x14ac:dyDescent="0.25">
      <c r="A2" s="167" t="str">
        <f>'Formato 1'!A2</f>
        <v xml:space="preserve"> COMISIÓN ESTATAL DE ATENCIÓN INTEGRAL A VÍCTIMAS</v>
      </c>
      <c r="B2" s="168"/>
      <c r="C2" s="168"/>
      <c r="D2" s="168"/>
      <c r="E2" s="168"/>
      <c r="F2" s="168"/>
      <c r="G2" s="168"/>
      <c r="H2" s="168"/>
      <c r="I2" s="168"/>
      <c r="J2" s="168"/>
      <c r="K2" s="169"/>
    </row>
    <row r="3" spans="1:11" x14ac:dyDescent="0.25">
      <c r="A3" s="170" t="s">
        <v>163</v>
      </c>
      <c r="B3" s="171"/>
      <c r="C3" s="171"/>
      <c r="D3" s="171"/>
      <c r="E3" s="171"/>
      <c r="F3" s="171"/>
      <c r="G3" s="171"/>
      <c r="H3" s="171"/>
      <c r="I3" s="171"/>
      <c r="J3" s="171"/>
      <c r="K3" s="172"/>
    </row>
    <row r="4" spans="1:11" x14ac:dyDescent="0.25">
      <c r="A4" s="170" t="str">
        <f>'Formato 2'!A4</f>
        <v>Del 01 de Enero al 31 de Diciembre de 2025</v>
      </c>
      <c r="B4" s="171"/>
      <c r="C4" s="171"/>
      <c r="D4" s="171"/>
      <c r="E4" s="171"/>
      <c r="F4" s="171"/>
      <c r="G4" s="171"/>
      <c r="H4" s="171"/>
      <c r="I4" s="171"/>
      <c r="J4" s="171"/>
      <c r="K4" s="172"/>
    </row>
    <row r="5" spans="1:11" x14ac:dyDescent="0.25">
      <c r="A5" s="173" t="s">
        <v>2</v>
      </c>
      <c r="B5" s="174"/>
      <c r="C5" s="174"/>
      <c r="D5" s="174"/>
      <c r="E5" s="174"/>
      <c r="F5" s="174"/>
      <c r="G5" s="174"/>
      <c r="H5" s="174"/>
      <c r="I5" s="174"/>
      <c r="J5" s="174"/>
      <c r="K5" s="175"/>
    </row>
    <row r="6" spans="1:11" ht="72.7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172</v>
      </c>
      <c r="J6" s="1" t="s">
        <v>173</v>
      </c>
      <c r="K6" s="1" t="s">
        <v>174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175</v>
      </c>
      <c r="B8" s="91"/>
      <c r="C8" s="91"/>
      <c r="D8" s="91"/>
      <c r="E8" s="4">
        <f>SUM(E9:E12)</f>
        <v>0</v>
      </c>
      <c r="F8" s="91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2" t="s">
        <v>176</v>
      </c>
      <c r="B9" s="93"/>
      <c r="C9" s="93"/>
      <c r="D9" s="93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2" t="s">
        <v>177</v>
      </c>
      <c r="B10" s="93"/>
      <c r="C10" s="93"/>
      <c r="D10" s="93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2" t="s">
        <v>178</v>
      </c>
      <c r="B11" s="93"/>
      <c r="C11" s="93"/>
      <c r="D11" s="93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2" t="s">
        <v>179</v>
      </c>
      <c r="B12" s="93"/>
      <c r="C12" s="93"/>
      <c r="D12" s="93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0" t="s">
        <v>150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180</v>
      </c>
      <c r="B14" s="91"/>
      <c r="C14" s="91"/>
      <c r="D14" s="91"/>
      <c r="E14" s="4">
        <f>SUM(E15:E18)</f>
        <v>0</v>
      </c>
      <c r="F14" s="91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2" t="s">
        <v>181</v>
      </c>
      <c r="B15" s="93"/>
      <c r="C15" s="93"/>
      <c r="D15" s="93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2" t="s">
        <v>182</v>
      </c>
      <c r="B16" s="93"/>
      <c r="C16" s="93"/>
      <c r="D16" s="93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2" t="s">
        <v>183</v>
      </c>
      <c r="B17" s="93"/>
      <c r="C17" s="93"/>
      <c r="D17" s="93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2" t="s">
        <v>184</v>
      </c>
      <c r="B18" s="93"/>
      <c r="C18" s="93"/>
      <c r="D18" s="93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0" t="s">
        <v>150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185</v>
      </c>
      <c r="B20" s="91"/>
      <c r="C20" s="91"/>
      <c r="D20" s="91"/>
      <c r="E20" s="4">
        <f>SUM(E8,E14)</f>
        <v>0</v>
      </c>
      <c r="F20" s="91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6"/>
  <sheetViews>
    <sheetView showGridLines="0" zoomScale="75" zoomScaleNormal="75" workbookViewId="0">
      <selection activeCell="A76" sqref="A76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4" t="s">
        <v>186</v>
      </c>
      <c r="B1" s="165"/>
      <c r="C1" s="165"/>
      <c r="D1" s="166"/>
    </row>
    <row r="2" spans="1:4" x14ac:dyDescent="0.25">
      <c r="A2" s="102" t="str">
        <f>'Formato 1'!A2</f>
        <v xml:space="preserve"> COMISIÓN ESTATAL DE ATENCIÓN INTEGRAL A VÍCTIMAS</v>
      </c>
      <c r="B2" s="103"/>
      <c r="C2" s="103"/>
      <c r="D2" s="104"/>
    </row>
    <row r="3" spans="1:4" x14ac:dyDescent="0.25">
      <c r="A3" s="105" t="s">
        <v>187</v>
      </c>
      <c r="B3" s="106"/>
      <c r="C3" s="106"/>
      <c r="D3" s="107"/>
    </row>
    <row r="4" spans="1:4" x14ac:dyDescent="0.25">
      <c r="A4" s="105" t="str">
        <f>'Formato 3'!A4</f>
        <v>Del 01 de Enero al 31 de Diciembre de 2025</v>
      </c>
      <c r="B4" s="106"/>
      <c r="C4" s="106"/>
      <c r="D4" s="107"/>
    </row>
    <row r="5" spans="1:4" x14ac:dyDescent="0.25">
      <c r="A5" s="108" t="s">
        <v>2</v>
      </c>
      <c r="B5" s="109"/>
      <c r="C5" s="109"/>
      <c r="D5" s="110"/>
    </row>
    <row r="6" spans="1:4" ht="15" customHeight="1" x14ac:dyDescent="0.25"/>
    <row r="7" spans="1:4" ht="30" x14ac:dyDescent="0.25">
      <c r="A7" s="13" t="s">
        <v>4</v>
      </c>
      <c r="B7" s="7" t="s">
        <v>188</v>
      </c>
      <c r="C7" s="7" t="s">
        <v>189</v>
      </c>
      <c r="D7" s="7" t="s">
        <v>190</v>
      </c>
    </row>
    <row r="8" spans="1:4" x14ac:dyDescent="0.25">
      <c r="A8" s="3" t="s">
        <v>191</v>
      </c>
      <c r="B8" s="136">
        <f>SUM(B9:B11)</f>
        <v>190840529.03999999</v>
      </c>
      <c r="C8" s="136">
        <f>SUM(C9:C11)</f>
        <v>356050454.93000001</v>
      </c>
      <c r="D8" s="136">
        <f>SUM(D9:D11)</f>
        <v>356050454.93000001</v>
      </c>
    </row>
    <row r="9" spans="1:4" x14ac:dyDescent="0.25">
      <c r="A9" s="57" t="s">
        <v>192</v>
      </c>
      <c r="B9" s="137">
        <v>190840529.03999999</v>
      </c>
      <c r="C9" s="137">
        <v>356050454.93000001</v>
      </c>
      <c r="D9" s="137">
        <v>356050454.93000001</v>
      </c>
    </row>
    <row r="10" spans="1:4" x14ac:dyDescent="0.25">
      <c r="A10" s="57" t="s">
        <v>193</v>
      </c>
      <c r="B10" s="137">
        <v>0</v>
      </c>
      <c r="C10" s="137">
        <v>0</v>
      </c>
      <c r="D10" s="137">
        <v>0</v>
      </c>
    </row>
    <row r="11" spans="1:4" x14ac:dyDescent="0.25">
      <c r="A11" s="57" t="s">
        <v>194</v>
      </c>
      <c r="B11" s="138">
        <f>B44</f>
        <v>0</v>
      </c>
      <c r="C11" s="138">
        <f>C44</f>
        <v>0</v>
      </c>
      <c r="D11" s="138">
        <f>D44</f>
        <v>0</v>
      </c>
    </row>
    <row r="12" spans="1:4" x14ac:dyDescent="0.25">
      <c r="A12" s="45"/>
      <c r="B12" s="139"/>
      <c r="C12" s="139"/>
      <c r="D12" s="139"/>
    </row>
    <row r="13" spans="1:4" x14ac:dyDescent="0.25">
      <c r="A13" s="3" t="s">
        <v>195</v>
      </c>
      <c r="B13" s="136">
        <f>SUM(B14:B15)</f>
        <v>190840529.03999999</v>
      </c>
      <c r="C13" s="136">
        <f t="shared" ref="C13:D13" si="0">SUM(C14:C15)</f>
        <v>363574361.50999999</v>
      </c>
      <c r="D13" s="136">
        <f t="shared" si="0"/>
        <v>363152510.36000001</v>
      </c>
    </row>
    <row r="14" spans="1:4" x14ac:dyDescent="0.25">
      <c r="A14" s="57" t="s">
        <v>196</v>
      </c>
      <c r="B14" s="137">
        <v>190840529.03999999</v>
      </c>
      <c r="C14" s="137">
        <v>363574361.50999999</v>
      </c>
      <c r="D14" s="137">
        <v>363152510.36000001</v>
      </c>
    </row>
    <row r="15" spans="1:4" x14ac:dyDescent="0.25">
      <c r="A15" s="57" t="s">
        <v>197</v>
      </c>
      <c r="B15" s="137">
        <v>0</v>
      </c>
      <c r="C15" s="137">
        <v>0</v>
      </c>
      <c r="D15" s="137">
        <v>0</v>
      </c>
    </row>
    <row r="16" spans="1:4" x14ac:dyDescent="0.25">
      <c r="A16" s="45"/>
      <c r="B16" s="84"/>
      <c r="C16" s="84"/>
      <c r="D16" s="84"/>
    </row>
    <row r="17" spans="1:4" x14ac:dyDescent="0.25">
      <c r="A17" s="3" t="s">
        <v>198</v>
      </c>
      <c r="B17" s="15">
        <v>0</v>
      </c>
      <c r="C17" s="136">
        <f>C18+C19</f>
        <v>73635954.609999999</v>
      </c>
      <c r="D17" s="136">
        <f>D18+D19</f>
        <v>73635954.609999999</v>
      </c>
    </row>
    <row r="18" spans="1:4" x14ac:dyDescent="0.25">
      <c r="A18" s="57" t="s">
        <v>199</v>
      </c>
      <c r="B18" s="16">
        <v>0</v>
      </c>
      <c r="C18" s="137">
        <v>73635954.609999999</v>
      </c>
      <c r="D18" s="137">
        <v>73635954.609999999</v>
      </c>
    </row>
    <row r="19" spans="1:4" x14ac:dyDescent="0.25">
      <c r="A19" s="57" t="s">
        <v>200</v>
      </c>
      <c r="B19" s="16">
        <v>0</v>
      </c>
      <c r="C19" s="137">
        <v>0</v>
      </c>
      <c r="D19" s="137">
        <v>0</v>
      </c>
    </row>
    <row r="20" spans="1:4" x14ac:dyDescent="0.25">
      <c r="A20" s="45"/>
      <c r="B20" s="84"/>
      <c r="C20" s="84"/>
      <c r="D20" s="84"/>
    </row>
    <row r="21" spans="1:4" x14ac:dyDescent="0.25">
      <c r="A21" s="3" t="s">
        <v>201</v>
      </c>
      <c r="B21" s="14">
        <f>B8-B13+B17</f>
        <v>0</v>
      </c>
      <c r="C21" s="14">
        <f>C8-C13+C17</f>
        <v>66112048.030000016</v>
      </c>
      <c r="D21" s="14">
        <f>D8-D13+D17</f>
        <v>66533899.179999992</v>
      </c>
    </row>
    <row r="22" spans="1:4" x14ac:dyDescent="0.25">
      <c r="A22" s="3"/>
      <c r="B22" s="84"/>
      <c r="C22" s="84"/>
      <c r="D22" s="84"/>
    </row>
    <row r="23" spans="1:4" x14ac:dyDescent="0.25">
      <c r="A23" s="3" t="s">
        <v>202</v>
      </c>
      <c r="B23" s="14">
        <f>B21-B11</f>
        <v>0</v>
      </c>
      <c r="C23" s="14">
        <f>C21-C11</f>
        <v>66112048.030000016</v>
      </c>
      <c r="D23" s="14">
        <f>D21-D11</f>
        <v>66533899.179999992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203</v>
      </c>
      <c r="B25" s="14">
        <f>B23-B17</f>
        <v>0</v>
      </c>
      <c r="C25" s="14">
        <f>C23-C17</f>
        <v>-7523906.5799999833</v>
      </c>
      <c r="D25" s="14">
        <f>D23-D17</f>
        <v>-7102055.4300000072</v>
      </c>
    </row>
    <row r="26" spans="1:4" x14ac:dyDescent="0.25">
      <c r="A26" s="19"/>
      <c r="B26" s="78"/>
      <c r="C26" s="78"/>
      <c r="D26" s="78"/>
    </row>
    <row r="27" spans="1:4" x14ac:dyDescent="0.25">
      <c r="A27" s="60"/>
    </row>
    <row r="28" spans="1:4" x14ac:dyDescent="0.25">
      <c r="A28" s="13" t="s">
        <v>4</v>
      </c>
      <c r="B28" s="7" t="s">
        <v>204</v>
      </c>
      <c r="C28" s="7" t="s">
        <v>189</v>
      </c>
      <c r="D28" s="7" t="s">
        <v>205</v>
      </c>
    </row>
    <row r="29" spans="1:4" x14ac:dyDescent="0.25">
      <c r="A29" s="3" t="s">
        <v>206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207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208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209</v>
      </c>
      <c r="B33" s="4">
        <f>B25+B29</f>
        <v>0</v>
      </c>
      <c r="C33" s="4">
        <f>C25+C29</f>
        <v>-7523906.5799999833</v>
      </c>
      <c r="D33" s="4">
        <f>D25+D29</f>
        <v>-7102055.4300000072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30" x14ac:dyDescent="0.25">
      <c r="A36" s="13" t="s">
        <v>4</v>
      </c>
      <c r="B36" s="7" t="s">
        <v>188</v>
      </c>
      <c r="C36" s="7" t="s">
        <v>189</v>
      </c>
      <c r="D36" s="7" t="s">
        <v>190</v>
      </c>
    </row>
    <row r="37" spans="1:4" ht="14.45" customHeight="1" x14ac:dyDescent="0.25">
      <c r="A37" s="3" t="s">
        <v>210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211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212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213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214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215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216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4</v>
      </c>
      <c r="B47" s="7" t="s">
        <v>188</v>
      </c>
      <c r="C47" s="7" t="s">
        <v>189</v>
      </c>
      <c r="D47" s="7" t="s">
        <v>190</v>
      </c>
    </row>
    <row r="48" spans="1:4" x14ac:dyDescent="0.25">
      <c r="A48" s="87" t="s">
        <v>217</v>
      </c>
      <c r="B48" s="88">
        <f>B9</f>
        <v>190840529.03999999</v>
      </c>
      <c r="C48" s="88">
        <f>C9</f>
        <v>356050454.93000001</v>
      </c>
      <c r="D48" s="88">
        <f>D9</f>
        <v>356050454.93000001</v>
      </c>
    </row>
    <row r="49" spans="1:4" x14ac:dyDescent="0.25">
      <c r="A49" s="21" t="s">
        <v>218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89" t="s">
        <v>211</v>
      </c>
      <c r="B50" s="46">
        <v>0</v>
      </c>
      <c r="C50" s="46">
        <v>0</v>
      </c>
      <c r="D50" s="46">
        <v>0</v>
      </c>
    </row>
    <row r="51" spans="1:4" x14ac:dyDescent="0.25">
      <c r="A51" s="89" t="s">
        <v>214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196</v>
      </c>
      <c r="B53" s="46">
        <f>B14</f>
        <v>190840529.03999999</v>
      </c>
      <c r="C53" s="46">
        <f>C14</f>
        <v>363574361.50999999</v>
      </c>
      <c r="D53" s="46">
        <f>D14</f>
        <v>363152510.36000001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199</v>
      </c>
      <c r="B55" s="22">
        <v>0</v>
      </c>
      <c r="C55" s="46">
        <f>C18</f>
        <v>73635954.609999999</v>
      </c>
      <c r="D55" s="46">
        <f>D18</f>
        <v>73635954.609999999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219</v>
      </c>
      <c r="B57" s="4">
        <f>B48+B49-B53+B55</f>
        <v>0</v>
      </c>
      <c r="C57" s="4">
        <f>C48+C49-C53+C55</f>
        <v>66112048.030000016</v>
      </c>
      <c r="D57" s="4">
        <f>D48+D49-D53+D55</f>
        <v>66533899.179999992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220</v>
      </c>
      <c r="B59" s="4">
        <f>B57-B49</f>
        <v>0</v>
      </c>
      <c r="C59" s="4">
        <f>C57-C49</f>
        <v>66112048.030000016</v>
      </c>
      <c r="D59" s="4">
        <f>D57-D49</f>
        <v>66533899.179999992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4</v>
      </c>
      <c r="B62" s="7" t="s">
        <v>188</v>
      </c>
      <c r="C62" s="7" t="s">
        <v>189</v>
      </c>
      <c r="D62" s="7" t="s">
        <v>190</v>
      </c>
    </row>
    <row r="63" spans="1:4" x14ac:dyDescent="0.25">
      <c r="A63" s="87" t="s">
        <v>193</v>
      </c>
      <c r="B63" s="90">
        <f>B10</f>
        <v>0</v>
      </c>
      <c r="C63" s="90">
        <f>C10</f>
        <v>0</v>
      </c>
      <c r="D63" s="90">
        <f>D10</f>
        <v>0</v>
      </c>
    </row>
    <row r="64" spans="1:4" ht="30" x14ac:dyDescent="0.25">
      <c r="A64" s="21" t="s">
        <v>221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89" t="s">
        <v>212</v>
      </c>
      <c r="B65" s="86">
        <v>0</v>
      </c>
      <c r="C65" s="86">
        <v>0</v>
      </c>
      <c r="D65" s="86">
        <v>0</v>
      </c>
    </row>
    <row r="66" spans="1:4" x14ac:dyDescent="0.25">
      <c r="A66" s="89" t="s">
        <v>215</v>
      </c>
      <c r="B66" s="86">
        <v>0</v>
      </c>
      <c r="C66" s="86">
        <v>0</v>
      </c>
      <c r="D66" s="86">
        <v>0</v>
      </c>
    </row>
    <row r="67" spans="1:4" x14ac:dyDescent="0.25">
      <c r="A67" s="44"/>
      <c r="B67" s="84"/>
      <c r="C67" s="84"/>
      <c r="D67" s="84"/>
    </row>
    <row r="68" spans="1:4" x14ac:dyDescent="0.25">
      <c r="A68" s="57" t="s">
        <v>222</v>
      </c>
      <c r="B68" s="86">
        <f>B15</f>
        <v>0</v>
      </c>
      <c r="C68" s="86">
        <f>C15</f>
        <v>0</v>
      </c>
      <c r="D68" s="86">
        <f>D15</f>
        <v>0</v>
      </c>
    </row>
    <row r="69" spans="1:4" x14ac:dyDescent="0.25">
      <c r="A69" s="44"/>
      <c r="B69" s="84"/>
      <c r="C69" s="84"/>
      <c r="D69" s="84"/>
    </row>
    <row r="70" spans="1:4" x14ac:dyDescent="0.25">
      <c r="A70" s="57" t="s">
        <v>200</v>
      </c>
      <c r="B70" s="16">
        <v>0</v>
      </c>
      <c r="C70" s="86">
        <f>C19</f>
        <v>0</v>
      </c>
      <c r="D70" s="86">
        <f>D19</f>
        <v>0</v>
      </c>
    </row>
    <row r="71" spans="1:4" x14ac:dyDescent="0.25">
      <c r="A71" s="44"/>
      <c r="B71" s="84"/>
      <c r="C71" s="84"/>
      <c r="D71" s="84"/>
    </row>
    <row r="72" spans="1:4" x14ac:dyDescent="0.25">
      <c r="A72" s="18" t="s">
        <v>223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4"/>
      <c r="C73" s="84"/>
      <c r="D73" s="84"/>
    </row>
    <row r="74" spans="1:4" x14ac:dyDescent="0.25">
      <c r="A74" s="18" t="s">
        <v>224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78"/>
      <c r="C75" s="78"/>
      <c r="D75" s="78"/>
    </row>
    <row r="76" spans="1:4" x14ac:dyDescent="0.25">
      <c r="A76" t="s">
        <v>558</v>
      </c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D16 B29:D33 B37:D44 B48:D59 B63:D74 B20:D25 B17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7"/>
  <sheetViews>
    <sheetView showGridLines="0" topLeftCell="A25" zoomScale="75" zoomScaleNormal="75" workbookViewId="0">
      <selection activeCell="A77" sqref="A7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4" t="s">
        <v>225</v>
      </c>
      <c r="B1" s="165"/>
      <c r="C1" s="165"/>
      <c r="D1" s="165"/>
      <c r="E1" s="165"/>
      <c r="F1" s="165"/>
      <c r="G1" s="166"/>
    </row>
    <row r="2" spans="1:7" x14ac:dyDescent="0.25">
      <c r="A2" s="102" t="str">
        <f>'Formato 1'!A2</f>
        <v xml:space="preserve"> COMISIÓN ESTATAL DE ATENCIÓN INTEGRAL A VÍCTIMAS</v>
      </c>
      <c r="B2" s="103"/>
      <c r="C2" s="103"/>
      <c r="D2" s="103"/>
      <c r="E2" s="103"/>
      <c r="F2" s="103"/>
      <c r="G2" s="104"/>
    </row>
    <row r="3" spans="1:7" x14ac:dyDescent="0.25">
      <c r="A3" s="105" t="s">
        <v>226</v>
      </c>
      <c r="B3" s="106"/>
      <c r="C3" s="106"/>
      <c r="D3" s="106"/>
      <c r="E3" s="106"/>
      <c r="F3" s="106"/>
      <c r="G3" s="107"/>
    </row>
    <row r="4" spans="1:7" x14ac:dyDescent="0.25">
      <c r="A4" s="105" t="str">
        <f>'Formato 3'!A4</f>
        <v>Del 01 de Enero al 31 de Diciembre de 2025</v>
      </c>
      <c r="B4" s="106"/>
      <c r="C4" s="106"/>
      <c r="D4" s="106"/>
      <c r="E4" s="106"/>
      <c r="F4" s="106"/>
      <c r="G4" s="107"/>
    </row>
    <row r="5" spans="1:7" x14ac:dyDescent="0.25">
      <c r="A5" s="108" t="s">
        <v>2</v>
      </c>
      <c r="B5" s="109"/>
      <c r="C5" s="109"/>
      <c r="D5" s="109"/>
      <c r="E5" s="109"/>
      <c r="F5" s="109"/>
      <c r="G5" s="110"/>
    </row>
    <row r="6" spans="1:7" x14ac:dyDescent="0.25">
      <c r="A6" s="177" t="s">
        <v>4</v>
      </c>
      <c r="B6" s="179" t="s">
        <v>227</v>
      </c>
      <c r="C6" s="179"/>
      <c r="D6" s="179"/>
      <c r="E6" s="179"/>
      <c r="F6" s="179"/>
      <c r="G6" s="179" t="s">
        <v>228</v>
      </c>
    </row>
    <row r="7" spans="1:7" ht="30" x14ac:dyDescent="0.25">
      <c r="A7" s="178"/>
      <c r="B7" s="25" t="s">
        <v>229</v>
      </c>
      <c r="C7" s="7" t="s">
        <v>230</v>
      </c>
      <c r="D7" s="25" t="s">
        <v>231</v>
      </c>
      <c r="E7" s="25" t="s">
        <v>189</v>
      </c>
      <c r="F7" s="25" t="s">
        <v>232</v>
      </c>
      <c r="G7" s="179"/>
    </row>
    <row r="8" spans="1:7" x14ac:dyDescent="0.25">
      <c r="A8" s="26" t="s">
        <v>233</v>
      </c>
      <c r="B8" s="84"/>
      <c r="C8" s="84"/>
      <c r="D8" s="84"/>
      <c r="E8" s="84"/>
      <c r="F8" s="84"/>
      <c r="G8" s="84"/>
    </row>
    <row r="9" spans="1:7" x14ac:dyDescent="0.25">
      <c r="A9" s="57" t="s">
        <v>234</v>
      </c>
      <c r="B9" s="140">
        <v>0</v>
      </c>
      <c r="C9" s="140">
        <v>0</v>
      </c>
      <c r="D9" s="141">
        <f>B9+C9</f>
        <v>0</v>
      </c>
      <c r="E9" s="140">
        <v>0</v>
      </c>
      <c r="F9" s="140">
        <v>0</v>
      </c>
      <c r="G9" s="141">
        <f>F9-B9</f>
        <v>0</v>
      </c>
    </row>
    <row r="10" spans="1:7" x14ac:dyDescent="0.25">
      <c r="A10" s="57" t="s">
        <v>235</v>
      </c>
      <c r="B10" s="140">
        <v>0</v>
      </c>
      <c r="C10" s="140">
        <v>0</v>
      </c>
      <c r="D10" s="141">
        <f t="shared" ref="D10:D15" si="0">B10+C10</f>
        <v>0</v>
      </c>
      <c r="E10" s="140">
        <v>0</v>
      </c>
      <c r="F10" s="140">
        <v>0</v>
      </c>
      <c r="G10" s="141">
        <f t="shared" ref="G10:G39" si="1">F10-B10</f>
        <v>0</v>
      </c>
    </row>
    <row r="11" spans="1:7" x14ac:dyDescent="0.25">
      <c r="A11" s="57" t="s">
        <v>236</v>
      </c>
      <c r="B11" s="140">
        <v>0</v>
      </c>
      <c r="C11" s="140">
        <v>0</v>
      </c>
      <c r="D11" s="141">
        <f t="shared" si="0"/>
        <v>0</v>
      </c>
      <c r="E11" s="140">
        <v>0</v>
      </c>
      <c r="F11" s="140">
        <v>0</v>
      </c>
      <c r="G11" s="141">
        <f t="shared" si="1"/>
        <v>0</v>
      </c>
    </row>
    <row r="12" spans="1:7" x14ac:dyDescent="0.25">
      <c r="A12" s="57" t="s">
        <v>237</v>
      </c>
      <c r="B12" s="140">
        <v>0</v>
      </c>
      <c r="C12" s="140">
        <v>0</v>
      </c>
      <c r="D12" s="141">
        <f t="shared" si="0"/>
        <v>0</v>
      </c>
      <c r="E12" s="140">
        <v>0</v>
      </c>
      <c r="F12" s="140">
        <v>0</v>
      </c>
      <c r="G12" s="141">
        <f t="shared" si="1"/>
        <v>0</v>
      </c>
    </row>
    <row r="13" spans="1:7" x14ac:dyDescent="0.25">
      <c r="A13" s="57" t="s">
        <v>238</v>
      </c>
      <c r="B13" s="140">
        <v>0</v>
      </c>
      <c r="C13" s="140">
        <v>0</v>
      </c>
      <c r="D13" s="141">
        <f t="shared" si="0"/>
        <v>0</v>
      </c>
      <c r="E13" s="140">
        <v>0</v>
      </c>
      <c r="F13" s="140">
        <v>0</v>
      </c>
      <c r="G13" s="141">
        <f t="shared" si="1"/>
        <v>0</v>
      </c>
    </row>
    <row r="14" spans="1:7" x14ac:dyDescent="0.25">
      <c r="A14" s="57" t="s">
        <v>239</v>
      </c>
      <c r="B14" s="140">
        <v>0</v>
      </c>
      <c r="C14" s="140">
        <v>0</v>
      </c>
      <c r="D14" s="141">
        <f t="shared" si="0"/>
        <v>0</v>
      </c>
      <c r="E14" s="140">
        <v>0</v>
      </c>
      <c r="F14" s="140">
        <v>0</v>
      </c>
      <c r="G14" s="141">
        <f t="shared" si="1"/>
        <v>0</v>
      </c>
    </row>
    <row r="15" spans="1:7" x14ac:dyDescent="0.25">
      <c r="A15" s="57" t="s">
        <v>240</v>
      </c>
      <c r="B15" s="140">
        <v>168000</v>
      </c>
      <c r="C15" s="140">
        <v>24466319.640000001</v>
      </c>
      <c r="D15" s="141">
        <f t="shared" si="0"/>
        <v>24634319.640000001</v>
      </c>
      <c r="E15" s="140">
        <v>953265.2</v>
      </c>
      <c r="F15" s="140">
        <v>953265.2</v>
      </c>
      <c r="G15" s="141">
        <f t="shared" si="1"/>
        <v>785265.2</v>
      </c>
    </row>
    <row r="16" spans="1:7" x14ac:dyDescent="0.25">
      <c r="A16" s="85" t="s">
        <v>241</v>
      </c>
      <c r="B16" s="141">
        <f t="shared" ref="B16:F16" si="2">SUM(B17:B27)</f>
        <v>0</v>
      </c>
      <c r="C16" s="141">
        <f t="shared" si="2"/>
        <v>0</v>
      </c>
      <c r="D16" s="141">
        <f t="shared" si="2"/>
        <v>0</v>
      </c>
      <c r="E16" s="141">
        <f t="shared" si="2"/>
        <v>0</v>
      </c>
      <c r="F16" s="141">
        <f t="shared" si="2"/>
        <v>0</v>
      </c>
      <c r="G16" s="141">
        <f t="shared" si="1"/>
        <v>0</v>
      </c>
    </row>
    <row r="17" spans="1:7" x14ac:dyDescent="0.25">
      <c r="A17" s="74" t="s">
        <v>242</v>
      </c>
      <c r="B17" s="140">
        <v>0</v>
      </c>
      <c r="C17" s="140">
        <v>0</v>
      </c>
      <c r="D17" s="141">
        <f t="shared" ref="D17:D27" si="3">B17+C17</f>
        <v>0</v>
      </c>
      <c r="E17" s="140">
        <v>0</v>
      </c>
      <c r="F17" s="140">
        <v>0</v>
      </c>
      <c r="G17" s="141">
        <f t="shared" si="1"/>
        <v>0</v>
      </c>
    </row>
    <row r="18" spans="1:7" x14ac:dyDescent="0.25">
      <c r="A18" s="74" t="s">
        <v>243</v>
      </c>
      <c r="B18" s="141">
        <v>0</v>
      </c>
      <c r="C18" s="141">
        <v>0</v>
      </c>
      <c r="D18" s="141">
        <f t="shared" si="3"/>
        <v>0</v>
      </c>
      <c r="E18" s="141">
        <v>0</v>
      </c>
      <c r="F18" s="141">
        <v>0</v>
      </c>
      <c r="G18" s="141">
        <f t="shared" si="1"/>
        <v>0</v>
      </c>
    </row>
    <row r="19" spans="1:7" x14ac:dyDescent="0.25">
      <c r="A19" s="74" t="s">
        <v>244</v>
      </c>
      <c r="B19" s="141">
        <v>0</v>
      </c>
      <c r="C19" s="141">
        <v>0</v>
      </c>
      <c r="D19" s="141">
        <f t="shared" si="3"/>
        <v>0</v>
      </c>
      <c r="E19" s="141">
        <v>0</v>
      </c>
      <c r="F19" s="141">
        <v>0</v>
      </c>
      <c r="G19" s="141">
        <f t="shared" si="1"/>
        <v>0</v>
      </c>
    </row>
    <row r="20" spans="1:7" x14ac:dyDescent="0.25">
      <c r="A20" s="74" t="s">
        <v>245</v>
      </c>
      <c r="B20" s="141">
        <v>0</v>
      </c>
      <c r="C20" s="141">
        <v>0</v>
      </c>
      <c r="D20" s="141">
        <f t="shared" si="3"/>
        <v>0</v>
      </c>
      <c r="E20" s="141">
        <v>0</v>
      </c>
      <c r="F20" s="141">
        <v>0</v>
      </c>
      <c r="G20" s="141">
        <f t="shared" si="1"/>
        <v>0</v>
      </c>
    </row>
    <row r="21" spans="1:7" x14ac:dyDescent="0.25">
      <c r="A21" s="74" t="s">
        <v>246</v>
      </c>
      <c r="B21" s="141">
        <v>0</v>
      </c>
      <c r="C21" s="141">
        <v>0</v>
      </c>
      <c r="D21" s="141">
        <f t="shared" si="3"/>
        <v>0</v>
      </c>
      <c r="E21" s="141">
        <v>0</v>
      </c>
      <c r="F21" s="141">
        <v>0</v>
      </c>
      <c r="G21" s="141">
        <f t="shared" si="1"/>
        <v>0</v>
      </c>
    </row>
    <row r="22" spans="1:7" x14ac:dyDescent="0.25">
      <c r="A22" s="74" t="s">
        <v>247</v>
      </c>
      <c r="B22" s="141">
        <v>0</v>
      </c>
      <c r="C22" s="141">
        <v>0</v>
      </c>
      <c r="D22" s="141">
        <f t="shared" si="3"/>
        <v>0</v>
      </c>
      <c r="E22" s="141">
        <v>0</v>
      </c>
      <c r="F22" s="141">
        <v>0</v>
      </c>
      <c r="G22" s="141">
        <f t="shared" si="1"/>
        <v>0</v>
      </c>
    </row>
    <row r="23" spans="1:7" x14ac:dyDescent="0.25">
      <c r="A23" s="74" t="s">
        <v>248</v>
      </c>
      <c r="B23" s="141">
        <v>0</v>
      </c>
      <c r="C23" s="141">
        <v>0</v>
      </c>
      <c r="D23" s="141">
        <f t="shared" si="3"/>
        <v>0</v>
      </c>
      <c r="E23" s="141">
        <v>0</v>
      </c>
      <c r="F23" s="141">
        <v>0</v>
      </c>
      <c r="G23" s="141">
        <f t="shared" si="1"/>
        <v>0</v>
      </c>
    </row>
    <row r="24" spans="1:7" x14ac:dyDescent="0.25">
      <c r="A24" s="74" t="s">
        <v>249</v>
      </c>
      <c r="B24" s="141">
        <v>0</v>
      </c>
      <c r="C24" s="141">
        <v>0</v>
      </c>
      <c r="D24" s="141">
        <f t="shared" si="3"/>
        <v>0</v>
      </c>
      <c r="E24" s="141">
        <v>0</v>
      </c>
      <c r="F24" s="141">
        <v>0</v>
      </c>
      <c r="G24" s="141">
        <f t="shared" si="1"/>
        <v>0</v>
      </c>
    </row>
    <row r="25" spans="1:7" x14ac:dyDescent="0.25">
      <c r="A25" s="74" t="s">
        <v>250</v>
      </c>
      <c r="B25" s="141">
        <v>0</v>
      </c>
      <c r="C25" s="141">
        <v>0</v>
      </c>
      <c r="D25" s="141">
        <f t="shared" si="3"/>
        <v>0</v>
      </c>
      <c r="E25" s="141">
        <v>0</v>
      </c>
      <c r="F25" s="141">
        <v>0</v>
      </c>
      <c r="G25" s="141">
        <f t="shared" si="1"/>
        <v>0</v>
      </c>
    </row>
    <row r="26" spans="1:7" x14ac:dyDescent="0.25">
      <c r="A26" s="74" t="s">
        <v>251</v>
      </c>
      <c r="B26" s="141">
        <v>0</v>
      </c>
      <c r="C26" s="141">
        <v>0</v>
      </c>
      <c r="D26" s="141">
        <f t="shared" si="3"/>
        <v>0</v>
      </c>
      <c r="E26" s="141">
        <v>0</v>
      </c>
      <c r="F26" s="141">
        <v>0</v>
      </c>
      <c r="G26" s="141">
        <f t="shared" si="1"/>
        <v>0</v>
      </c>
    </row>
    <row r="27" spans="1:7" x14ac:dyDescent="0.25">
      <c r="A27" s="74" t="s">
        <v>252</v>
      </c>
      <c r="B27" s="141">
        <v>0</v>
      </c>
      <c r="C27" s="141">
        <v>0</v>
      </c>
      <c r="D27" s="141">
        <f t="shared" si="3"/>
        <v>0</v>
      </c>
      <c r="E27" s="141">
        <v>0</v>
      </c>
      <c r="F27" s="141">
        <v>0</v>
      </c>
      <c r="G27" s="141">
        <f t="shared" si="1"/>
        <v>0</v>
      </c>
    </row>
    <row r="28" spans="1:7" x14ac:dyDescent="0.25">
      <c r="A28" s="57" t="s">
        <v>253</v>
      </c>
      <c r="B28" s="141">
        <f>SUM(B29:B33)</f>
        <v>0</v>
      </c>
      <c r="C28" s="141">
        <f t="shared" ref="C28:F28" si="4">SUM(C29:C33)</f>
        <v>0</v>
      </c>
      <c r="D28" s="141">
        <f t="shared" si="4"/>
        <v>0</v>
      </c>
      <c r="E28" s="141">
        <f t="shared" si="4"/>
        <v>0</v>
      </c>
      <c r="F28" s="141">
        <f t="shared" si="4"/>
        <v>0</v>
      </c>
      <c r="G28" s="141">
        <f t="shared" si="1"/>
        <v>0</v>
      </c>
    </row>
    <row r="29" spans="1:7" x14ac:dyDescent="0.25">
      <c r="A29" s="74" t="s">
        <v>254</v>
      </c>
      <c r="B29" s="141">
        <v>0</v>
      </c>
      <c r="C29" s="141">
        <v>0</v>
      </c>
      <c r="D29" s="141">
        <f t="shared" ref="D29:D33" si="5">B29+C29</f>
        <v>0</v>
      </c>
      <c r="E29" s="141">
        <v>0</v>
      </c>
      <c r="F29" s="141">
        <v>0</v>
      </c>
      <c r="G29" s="141">
        <f t="shared" si="1"/>
        <v>0</v>
      </c>
    </row>
    <row r="30" spans="1:7" x14ac:dyDescent="0.25">
      <c r="A30" s="74" t="s">
        <v>255</v>
      </c>
      <c r="B30" s="141">
        <v>0</v>
      </c>
      <c r="C30" s="141">
        <v>0</v>
      </c>
      <c r="D30" s="141">
        <f t="shared" si="5"/>
        <v>0</v>
      </c>
      <c r="E30" s="141">
        <v>0</v>
      </c>
      <c r="F30" s="141">
        <v>0</v>
      </c>
      <c r="G30" s="141">
        <f t="shared" si="1"/>
        <v>0</v>
      </c>
    </row>
    <row r="31" spans="1:7" x14ac:dyDescent="0.25">
      <c r="A31" s="74" t="s">
        <v>256</v>
      </c>
      <c r="B31" s="141">
        <v>0</v>
      </c>
      <c r="C31" s="141">
        <v>0</v>
      </c>
      <c r="D31" s="141">
        <f t="shared" si="5"/>
        <v>0</v>
      </c>
      <c r="E31" s="141">
        <v>0</v>
      </c>
      <c r="F31" s="141">
        <v>0</v>
      </c>
      <c r="G31" s="141">
        <f t="shared" si="1"/>
        <v>0</v>
      </c>
    </row>
    <row r="32" spans="1:7" x14ac:dyDescent="0.25">
      <c r="A32" s="74" t="s">
        <v>257</v>
      </c>
      <c r="B32" s="141">
        <v>0</v>
      </c>
      <c r="C32" s="141">
        <v>0</v>
      </c>
      <c r="D32" s="141">
        <f t="shared" si="5"/>
        <v>0</v>
      </c>
      <c r="E32" s="141">
        <v>0</v>
      </c>
      <c r="F32" s="141">
        <v>0</v>
      </c>
      <c r="G32" s="141">
        <f t="shared" si="1"/>
        <v>0</v>
      </c>
    </row>
    <row r="33" spans="1:7" ht="14.45" customHeight="1" x14ac:dyDescent="0.25">
      <c r="A33" s="74" t="s">
        <v>258</v>
      </c>
      <c r="B33" s="140">
        <v>0</v>
      </c>
      <c r="C33" s="140">
        <v>0</v>
      </c>
      <c r="D33" s="141">
        <f t="shared" si="5"/>
        <v>0</v>
      </c>
      <c r="E33" s="140">
        <v>0</v>
      </c>
      <c r="F33" s="140">
        <v>0</v>
      </c>
      <c r="G33" s="141">
        <f t="shared" si="1"/>
        <v>0</v>
      </c>
    </row>
    <row r="34" spans="1:7" ht="14.45" customHeight="1" x14ac:dyDescent="0.25">
      <c r="A34" s="57" t="s">
        <v>259</v>
      </c>
      <c r="B34" s="140">
        <v>190672529.03999999</v>
      </c>
      <c r="C34" s="140">
        <v>164424660.69</v>
      </c>
      <c r="D34" s="141">
        <f>B34+C34</f>
        <v>355097189.73000002</v>
      </c>
      <c r="E34" s="140">
        <v>355097189.73000002</v>
      </c>
      <c r="F34" s="140">
        <v>355097189.73000002</v>
      </c>
      <c r="G34" s="141">
        <f t="shared" si="1"/>
        <v>164424660.69000003</v>
      </c>
    </row>
    <row r="35" spans="1:7" ht="14.45" customHeight="1" x14ac:dyDescent="0.25">
      <c r="A35" s="57" t="s">
        <v>260</v>
      </c>
      <c r="B35" s="141">
        <f>B36</f>
        <v>0</v>
      </c>
      <c r="C35" s="141">
        <f>C36</f>
        <v>0</v>
      </c>
      <c r="D35" s="141">
        <f>B35+C35</f>
        <v>0</v>
      </c>
      <c r="E35" s="141">
        <f>E36</f>
        <v>0</v>
      </c>
      <c r="F35" s="141">
        <f>F36</f>
        <v>0</v>
      </c>
      <c r="G35" s="141">
        <f t="shared" si="1"/>
        <v>0</v>
      </c>
    </row>
    <row r="36" spans="1:7" ht="14.45" customHeight="1" x14ac:dyDescent="0.25">
      <c r="A36" s="74" t="s">
        <v>261</v>
      </c>
      <c r="B36" s="140">
        <v>0</v>
      </c>
      <c r="C36" s="140">
        <v>0</v>
      </c>
      <c r="D36" s="141">
        <f>B36+C36</f>
        <v>0</v>
      </c>
      <c r="E36" s="140">
        <v>0</v>
      </c>
      <c r="F36" s="140">
        <v>0</v>
      </c>
      <c r="G36" s="141">
        <f t="shared" si="1"/>
        <v>0</v>
      </c>
    </row>
    <row r="37" spans="1:7" ht="14.45" customHeight="1" x14ac:dyDescent="0.25">
      <c r="A37" s="57" t="s">
        <v>262</v>
      </c>
      <c r="B37" s="141">
        <f>B38+B39</f>
        <v>0</v>
      </c>
      <c r="C37" s="141">
        <f t="shared" ref="C37:F37" si="6">C38+C39</f>
        <v>0</v>
      </c>
      <c r="D37" s="141">
        <f t="shared" si="6"/>
        <v>0</v>
      </c>
      <c r="E37" s="141">
        <f t="shared" si="6"/>
        <v>0</v>
      </c>
      <c r="F37" s="141">
        <f t="shared" si="6"/>
        <v>0</v>
      </c>
      <c r="G37" s="141">
        <f t="shared" si="1"/>
        <v>0</v>
      </c>
    </row>
    <row r="38" spans="1:7" x14ac:dyDescent="0.25">
      <c r="A38" s="74" t="s">
        <v>263</v>
      </c>
      <c r="B38" s="141">
        <v>0</v>
      </c>
      <c r="C38" s="141">
        <v>0</v>
      </c>
      <c r="D38" s="141">
        <f>B38+C38</f>
        <v>0</v>
      </c>
      <c r="E38" s="141">
        <v>0</v>
      </c>
      <c r="F38" s="141">
        <v>0</v>
      </c>
      <c r="G38" s="141">
        <f t="shared" si="1"/>
        <v>0</v>
      </c>
    </row>
    <row r="39" spans="1:7" x14ac:dyDescent="0.25">
      <c r="A39" s="74" t="s">
        <v>264</v>
      </c>
      <c r="B39" s="141">
        <v>0</v>
      </c>
      <c r="C39" s="141">
        <v>0</v>
      </c>
      <c r="D39" s="141">
        <f>B39+C39</f>
        <v>0</v>
      </c>
      <c r="E39" s="141">
        <v>0</v>
      </c>
      <c r="F39" s="141">
        <v>0</v>
      </c>
      <c r="G39" s="141">
        <f t="shared" si="1"/>
        <v>0</v>
      </c>
    </row>
    <row r="40" spans="1:7" x14ac:dyDescent="0.25">
      <c r="A40" s="44"/>
      <c r="B40" s="141"/>
      <c r="C40" s="141"/>
      <c r="D40" s="141"/>
      <c r="E40" s="141"/>
      <c r="F40" s="141"/>
      <c r="G40" s="141"/>
    </row>
    <row r="41" spans="1:7" x14ac:dyDescent="0.25">
      <c r="A41" s="3" t="s">
        <v>265</v>
      </c>
      <c r="B41" s="142">
        <f>B9+B10+B11+B12+B13+B14+B15+B16+B28++B34+B35+B37</f>
        <v>190840529.03999999</v>
      </c>
      <c r="C41" s="142">
        <f t="shared" ref="C41:G41" si="7">C9+C10+C11+C12+C13+C14+C15+C16+C28++C34+C35+C37</f>
        <v>188890980.32999998</v>
      </c>
      <c r="D41" s="142">
        <f t="shared" si="7"/>
        <v>379731509.37</v>
      </c>
      <c r="E41" s="142">
        <f t="shared" si="7"/>
        <v>356050454.93000001</v>
      </c>
      <c r="F41" s="142">
        <f t="shared" si="7"/>
        <v>356050454.93000001</v>
      </c>
      <c r="G41" s="142">
        <f t="shared" si="7"/>
        <v>165209925.89000002</v>
      </c>
    </row>
    <row r="42" spans="1:7" x14ac:dyDescent="0.25">
      <c r="A42" s="3" t="s">
        <v>266</v>
      </c>
      <c r="B42" s="143"/>
      <c r="C42" s="143"/>
      <c r="D42" s="143"/>
      <c r="E42" s="143"/>
      <c r="F42" s="143"/>
      <c r="G42" s="142">
        <f>IF((F41-B41)&lt;0,0,(F41-B41))</f>
        <v>165209925.89000002</v>
      </c>
    </row>
    <row r="43" spans="1:7" x14ac:dyDescent="0.25">
      <c r="A43" s="44"/>
      <c r="B43" s="144"/>
      <c r="C43" s="144"/>
      <c r="D43" s="144"/>
      <c r="E43" s="144"/>
      <c r="F43" s="144"/>
      <c r="G43" s="144"/>
    </row>
    <row r="44" spans="1:7" x14ac:dyDescent="0.25">
      <c r="A44" s="3" t="s">
        <v>267</v>
      </c>
      <c r="B44" s="144"/>
      <c r="C44" s="144"/>
      <c r="D44" s="144"/>
      <c r="E44" s="144"/>
      <c r="F44" s="144"/>
      <c r="G44" s="144"/>
    </row>
    <row r="45" spans="1:7" x14ac:dyDescent="0.25">
      <c r="A45" s="57" t="s">
        <v>268</v>
      </c>
      <c r="B45" s="141">
        <f>SUM(B46:B53)</f>
        <v>0</v>
      </c>
      <c r="C45" s="141">
        <f t="shared" ref="C45:F45" si="8">SUM(C46:C53)</f>
        <v>0</v>
      </c>
      <c r="D45" s="141">
        <f t="shared" si="8"/>
        <v>0</v>
      </c>
      <c r="E45" s="141">
        <f t="shared" si="8"/>
        <v>0</v>
      </c>
      <c r="F45" s="141">
        <f t="shared" si="8"/>
        <v>0</v>
      </c>
      <c r="G45" s="141">
        <f>F45-B45</f>
        <v>0</v>
      </c>
    </row>
    <row r="46" spans="1:7" x14ac:dyDescent="0.25">
      <c r="A46" s="76" t="s">
        <v>269</v>
      </c>
      <c r="B46" s="140">
        <v>0</v>
      </c>
      <c r="C46" s="140">
        <v>0</v>
      </c>
      <c r="D46" s="141">
        <f>B46+C46</f>
        <v>0</v>
      </c>
      <c r="E46" s="140">
        <v>0</v>
      </c>
      <c r="F46" s="140">
        <v>0</v>
      </c>
      <c r="G46" s="141">
        <f>F46-B46</f>
        <v>0</v>
      </c>
    </row>
    <row r="47" spans="1:7" x14ac:dyDescent="0.25">
      <c r="A47" s="76" t="s">
        <v>270</v>
      </c>
      <c r="B47" s="140">
        <v>0</v>
      </c>
      <c r="C47" s="140">
        <v>0</v>
      </c>
      <c r="D47" s="141">
        <f t="shared" ref="D47:D53" si="9">B47+C47</f>
        <v>0</v>
      </c>
      <c r="E47" s="140">
        <v>0</v>
      </c>
      <c r="F47" s="140">
        <v>0</v>
      </c>
      <c r="G47" s="141">
        <f t="shared" ref="G47:G48" si="10">F47-B47</f>
        <v>0</v>
      </c>
    </row>
    <row r="48" spans="1:7" x14ac:dyDescent="0.25">
      <c r="A48" s="76" t="s">
        <v>271</v>
      </c>
      <c r="B48" s="140">
        <v>0</v>
      </c>
      <c r="C48" s="140">
        <v>0</v>
      </c>
      <c r="D48" s="141">
        <f t="shared" si="9"/>
        <v>0</v>
      </c>
      <c r="E48" s="140">
        <v>0</v>
      </c>
      <c r="F48" s="140">
        <v>0</v>
      </c>
      <c r="G48" s="141">
        <f t="shared" si="10"/>
        <v>0</v>
      </c>
    </row>
    <row r="49" spans="1:7" ht="30" x14ac:dyDescent="0.25">
      <c r="A49" s="76" t="s">
        <v>272</v>
      </c>
      <c r="B49" s="140">
        <v>0</v>
      </c>
      <c r="C49" s="140">
        <v>0</v>
      </c>
      <c r="D49" s="141">
        <f t="shared" si="9"/>
        <v>0</v>
      </c>
      <c r="E49" s="140">
        <v>0</v>
      </c>
      <c r="F49" s="140">
        <v>0</v>
      </c>
      <c r="G49" s="141">
        <f>F49-B49</f>
        <v>0</v>
      </c>
    </row>
    <row r="50" spans="1:7" x14ac:dyDescent="0.25">
      <c r="A50" s="76" t="s">
        <v>273</v>
      </c>
      <c r="B50" s="140">
        <v>0</v>
      </c>
      <c r="C50" s="140">
        <v>0</v>
      </c>
      <c r="D50" s="141">
        <f t="shared" si="9"/>
        <v>0</v>
      </c>
      <c r="E50" s="140">
        <v>0</v>
      </c>
      <c r="F50" s="140">
        <v>0</v>
      </c>
      <c r="G50" s="141">
        <f t="shared" ref="G50:G63" si="11">F50-B50</f>
        <v>0</v>
      </c>
    </row>
    <row r="51" spans="1:7" x14ac:dyDescent="0.25">
      <c r="A51" s="76" t="s">
        <v>274</v>
      </c>
      <c r="B51" s="140">
        <v>0</v>
      </c>
      <c r="C51" s="140">
        <v>0</v>
      </c>
      <c r="D51" s="141">
        <f t="shared" si="9"/>
        <v>0</v>
      </c>
      <c r="E51" s="140">
        <v>0</v>
      </c>
      <c r="F51" s="140">
        <v>0</v>
      </c>
      <c r="G51" s="141">
        <f t="shared" si="11"/>
        <v>0</v>
      </c>
    </row>
    <row r="52" spans="1:7" ht="30" x14ac:dyDescent="0.25">
      <c r="A52" s="77" t="s">
        <v>275</v>
      </c>
      <c r="B52" s="140">
        <v>0</v>
      </c>
      <c r="C52" s="140">
        <v>0</v>
      </c>
      <c r="D52" s="141">
        <f t="shared" si="9"/>
        <v>0</v>
      </c>
      <c r="E52" s="140">
        <v>0</v>
      </c>
      <c r="F52" s="140">
        <v>0</v>
      </c>
      <c r="G52" s="141">
        <f t="shared" si="11"/>
        <v>0</v>
      </c>
    </row>
    <row r="53" spans="1:7" x14ac:dyDescent="0.25">
      <c r="A53" s="74" t="s">
        <v>276</v>
      </c>
      <c r="B53" s="140">
        <v>0</v>
      </c>
      <c r="C53" s="140">
        <v>0</v>
      </c>
      <c r="D53" s="141">
        <f t="shared" si="9"/>
        <v>0</v>
      </c>
      <c r="E53" s="140">
        <v>0</v>
      </c>
      <c r="F53" s="140">
        <v>0</v>
      </c>
      <c r="G53" s="141">
        <f t="shared" si="11"/>
        <v>0</v>
      </c>
    </row>
    <row r="54" spans="1:7" x14ac:dyDescent="0.25">
      <c r="A54" s="57" t="s">
        <v>277</v>
      </c>
      <c r="B54" s="141">
        <f>SUM(B55:B58)</f>
        <v>0</v>
      </c>
      <c r="C54" s="141">
        <f t="shared" ref="C54:F54" si="12">SUM(C55:C58)</f>
        <v>0</v>
      </c>
      <c r="D54" s="141">
        <f t="shared" si="12"/>
        <v>0</v>
      </c>
      <c r="E54" s="141">
        <f t="shared" si="12"/>
        <v>0</v>
      </c>
      <c r="F54" s="141">
        <f t="shared" si="12"/>
        <v>0</v>
      </c>
      <c r="G54" s="141">
        <f t="shared" si="11"/>
        <v>0</v>
      </c>
    </row>
    <row r="55" spans="1:7" x14ac:dyDescent="0.25">
      <c r="A55" s="77" t="s">
        <v>278</v>
      </c>
      <c r="B55" s="141">
        <v>0</v>
      </c>
      <c r="C55" s="141">
        <v>0</v>
      </c>
      <c r="D55" s="141">
        <f t="shared" ref="D55:D58" si="13">B55+C55</f>
        <v>0</v>
      </c>
      <c r="E55" s="141">
        <v>0</v>
      </c>
      <c r="F55" s="141">
        <v>0</v>
      </c>
      <c r="G55" s="141">
        <f t="shared" si="11"/>
        <v>0</v>
      </c>
    </row>
    <row r="56" spans="1:7" x14ac:dyDescent="0.25">
      <c r="A56" s="76" t="s">
        <v>279</v>
      </c>
      <c r="B56" s="141">
        <v>0</v>
      </c>
      <c r="C56" s="141">
        <v>0</v>
      </c>
      <c r="D56" s="141">
        <f t="shared" si="13"/>
        <v>0</v>
      </c>
      <c r="E56" s="141">
        <v>0</v>
      </c>
      <c r="F56" s="141">
        <v>0</v>
      </c>
      <c r="G56" s="141">
        <f t="shared" si="11"/>
        <v>0</v>
      </c>
    </row>
    <row r="57" spans="1:7" x14ac:dyDescent="0.25">
      <c r="A57" s="76" t="s">
        <v>280</v>
      </c>
      <c r="B57" s="141">
        <v>0</v>
      </c>
      <c r="C57" s="141">
        <v>0</v>
      </c>
      <c r="D57" s="141">
        <f t="shared" si="13"/>
        <v>0</v>
      </c>
      <c r="E57" s="141">
        <v>0</v>
      </c>
      <c r="F57" s="141">
        <v>0</v>
      </c>
      <c r="G57" s="141">
        <f t="shared" si="11"/>
        <v>0</v>
      </c>
    </row>
    <row r="58" spans="1:7" x14ac:dyDescent="0.25">
      <c r="A58" s="77" t="s">
        <v>281</v>
      </c>
      <c r="B58" s="140">
        <v>0</v>
      </c>
      <c r="C58" s="140">
        <v>0</v>
      </c>
      <c r="D58" s="141">
        <f t="shared" si="13"/>
        <v>0</v>
      </c>
      <c r="E58" s="140">
        <v>0</v>
      </c>
      <c r="F58" s="140">
        <v>0</v>
      </c>
      <c r="G58" s="141">
        <f t="shared" si="11"/>
        <v>0</v>
      </c>
    </row>
    <row r="59" spans="1:7" x14ac:dyDescent="0.25">
      <c r="A59" s="57" t="s">
        <v>282</v>
      </c>
      <c r="B59" s="141">
        <f>B60+B61</f>
        <v>0</v>
      </c>
      <c r="C59" s="141">
        <f t="shared" ref="C59:F59" si="14">C60+C61</f>
        <v>0</v>
      </c>
      <c r="D59" s="141">
        <f t="shared" si="14"/>
        <v>0</v>
      </c>
      <c r="E59" s="141">
        <f t="shared" si="14"/>
        <v>0</v>
      </c>
      <c r="F59" s="141">
        <f t="shared" si="14"/>
        <v>0</v>
      </c>
      <c r="G59" s="141">
        <f t="shared" si="11"/>
        <v>0</v>
      </c>
    </row>
    <row r="60" spans="1:7" x14ac:dyDescent="0.25">
      <c r="A60" s="76" t="s">
        <v>283</v>
      </c>
      <c r="B60" s="141">
        <v>0</v>
      </c>
      <c r="C60" s="141">
        <v>0</v>
      </c>
      <c r="D60" s="141">
        <f t="shared" ref="D60:D63" si="15">B60+C60</f>
        <v>0</v>
      </c>
      <c r="E60" s="141">
        <v>0</v>
      </c>
      <c r="F60" s="141">
        <v>0</v>
      </c>
      <c r="G60" s="141">
        <f t="shared" si="11"/>
        <v>0</v>
      </c>
    </row>
    <row r="61" spans="1:7" x14ac:dyDescent="0.25">
      <c r="A61" s="76" t="s">
        <v>284</v>
      </c>
      <c r="B61" s="141">
        <v>0</v>
      </c>
      <c r="C61" s="141">
        <v>0</v>
      </c>
      <c r="D61" s="141">
        <f t="shared" si="15"/>
        <v>0</v>
      </c>
      <c r="E61" s="141">
        <v>0</v>
      </c>
      <c r="F61" s="141">
        <v>0</v>
      </c>
      <c r="G61" s="141">
        <f t="shared" si="11"/>
        <v>0</v>
      </c>
    </row>
    <row r="62" spans="1:7" x14ac:dyDescent="0.25">
      <c r="A62" s="57" t="s">
        <v>285</v>
      </c>
      <c r="B62" s="141">
        <v>0</v>
      </c>
      <c r="C62" s="141">
        <v>0</v>
      </c>
      <c r="D62" s="141">
        <f t="shared" si="15"/>
        <v>0</v>
      </c>
      <c r="E62" s="141">
        <v>0</v>
      </c>
      <c r="F62" s="141">
        <v>0</v>
      </c>
      <c r="G62" s="141">
        <f t="shared" si="11"/>
        <v>0</v>
      </c>
    </row>
    <row r="63" spans="1:7" x14ac:dyDescent="0.25">
      <c r="A63" s="57" t="s">
        <v>286</v>
      </c>
      <c r="B63" s="141">
        <v>0</v>
      </c>
      <c r="C63" s="141">
        <v>0</v>
      </c>
      <c r="D63" s="141">
        <f t="shared" si="15"/>
        <v>0</v>
      </c>
      <c r="E63" s="141">
        <v>0</v>
      </c>
      <c r="F63" s="141">
        <v>0</v>
      </c>
      <c r="G63" s="141">
        <f t="shared" si="11"/>
        <v>0</v>
      </c>
    </row>
    <row r="64" spans="1:7" x14ac:dyDescent="0.25">
      <c r="A64" s="44"/>
      <c r="B64" s="144"/>
      <c r="C64" s="144"/>
      <c r="D64" s="144"/>
      <c r="E64" s="144"/>
      <c r="F64" s="144"/>
      <c r="G64" s="144"/>
    </row>
    <row r="65" spans="1:7" x14ac:dyDescent="0.25">
      <c r="A65" s="3" t="s">
        <v>287</v>
      </c>
      <c r="B65" s="142">
        <f>B45+B54+B59+B62+B63</f>
        <v>0</v>
      </c>
      <c r="C65" s="142">
        <f t="shared" ref="C65:F65" si="16">C45+C54+C59+C62+C63</f>
        <v>0</v>
      </c>
      <c r="D65" s="142">
        <f t="shared" si="16"/>
        <v>0</v>
      </c>
      <c r="E65" s="142">
        <f t="shared" si="16"/>
        <v>0</v>
      </c>
      <c r="F65" s="142">
        <f t="shared" si="16"/>
        <v>0</v>
      </c>
      <c r="G65" s="142">
        <f>F65-B65</f>
        <v>0</v>
      </c>
    </row>
    <row r="66" spans="1:7" x14ac:dyDescent="0.25">
      <c r="A66" s="44"/>
      <c r="B66" s="144"/>
      <c r="C66" s="144"/>
      <c r="D66" s="144"/>
      <c r="E66" s="144"/>
      <c r="F66" s="144"/>
      <c r="G66" s="144"/>
    </row>
    <row r="67" spans="1:7" x14ac:dyDescent="0.25">
      <c r="A67" s="3" t="s">
        <v>288</v>
      </c>
      <c r="B67" s="142">
        <f>B68</f>
        <v>0</v>
      </c>
      <c r="C67" s="142">
        <f t="shared" ref="C67:G67" si="17">C68</f>
        <v>0</v>
      </c>
      <c r="D67" s="142">
        <f t="shared" si="17"/>
        <v>0</v>
      </c>
      <c r="E67" s="142">
        <f t="shared" si="17"/>
        <v>0</v>
      </c>
      <c r="F67" s="142">
        <f t="shared" si="17"/>
        <v>0</v>
      </c>
      <c r="G67" s="142">
        <f t="shared" si="17"/>
        <v>0</v>
      </c>
    </row>
    <row r="68" spans="1:7" x14ac:dyDescent="0.25">
      <c r="A68" s="57" t="s">
        <v>289</v>
      </c>
      <c r="B68" s="140">
        <v>0</v>
      </c>
      <c r="C68" s="140">
        <v>0</v>
      </c>
      <c r="D68" s="141">
        <f>B68+C68</f>
        <v>0</v>
      </c>
      <c r="E68" s="140">
        <v>0</v>
      </c>
      <c r="F68" s="140">
        <v>0</v>
      </c>
      <c r="G68" s="141">
        <f t="shared" ref="G68" si="18">F68-B68</f>
        <v>0</v>
      </c>
    </row>
    <row r="69" spans="1:7" x14ac:dyDescent="0.25">
      <c r="A69" s="44"/>
      <c r="B69" s="144"/>
      <c r="C69" s="144"/>
      <c r="D69" s="144"/>
      <c r="E69" s="144"/>
      <c r="F69" s="144"/>
      <c r="G69" s="144"/>
    </row>
    <row r="70" spans="1:7" x14ac:dyDescent="0.25">
      <c r="A70" s="3" t="s">
        <v>290</v>
      </c>
      <c r="B70" s="142">
        <f>B41+B65+B67</f>
        <v>190840529.03999999</v>
      </c>
      <c r="C70" s="142">
        <f t="shared" ref="C70:G70" si="19">C41+C65+C67</f>
        <v>188890980.32999998</v>
      </c>
      <c r="D70" s="142">
        <f t="shared" si="19"/>
        <v>379731509.37</v>
      </c>
      <c r="E70" s="142">
        <f t="shared" si="19"/>
        <v>356050454.93000001</v>
      </c>
      <c r="F70" s="142">
        <f t="shared" si="19"/>
        <v>356050454.93000001</v>
      </c>
      <c r="G70" s="142">
        <f t="shared" si="19"/>
        <v>165209925.89000002</v>
      </c>
    </row>
    <row r="71" spans="1:7" x14ac:dyDescent="0.25">
      <c r="A71" s="44"/>
      <c r="B71" s="144"/>
      <c r="C71" s="144"/>
      <c r="D71" s="144"/>
      <c r="E71" s="144"/>
      <c r="F71" s="144"/>
      <c r="G71" s="144"/>
    </row>
    <row r="72" spans="1:7" x14ac:dyDescent="0.25">
      <c r="A72" s="3" t="s">
        <v>291</v>
      </c>
      <c r="B72" s="144"/>
      <c r="C72" s="144"/>
      <c r="D72" s="144"/>
      <c r="E72" s="144"/>
      <c r="F72" s="144"/>
      <c r="G72" s="144"/>
    </row>
    <row r="73" spans="1:7" ht="30" x14ac:dyDescent="0.25">
      <c r="A73" s="66" t="s">
        <v>292</v>
      </c>
      <c r="B73" s="141">
        <v>0</v>
      </c>
      <c r="C73" s="141">
        <v>0</v>
      </c>
      <c r="D73" s="141">
        <f t="shared" ref="D73:D74" si="20">B73+C73</f>
        <v>0</v>
      </c>
      <c r="E73" s="141">
        <v>0</v>
      </c>
      <c r="F73" s="141">
        <v>0</v>
      </c>
      <c r="G73" s="141">
        <f t="shared" ref="G73:G74" si="21">F73-B73</f>
        <v>0</v>
      </c>
    </row>
    <row r="74" spans="1:7" ht="30" x14ac:dyDescent="0.25">
      <c r="A74" s="66" t="s">
        <v>293</v>
      </c>
      <c r="B74" s="141">
        <v>0</v>
      </c>
      <c r="C74" s="141">
        <v>0</v>
      </c>
      <c r="D74" s="141">
        <f t="shared" si="20"/>
        <v>0</v>
      </c>
      <c r="E74" s="141">
        <v>0</v>
      </c>
      <c r="F74" s="141">
        <v>0</v>
      </c>
      <c r="G74" s="141">
        <f t="shared" si="21"/>
        <v>0</v>
      </c>
    </row>
    <row r="75" spans="1:7" x14ac:dyDescent="0.25">
      <c r="A75" s="18" t="s">
        <v>294</v>
      </c>
      <c r="B75" s="142">
        <f>B73+B74</f>
        <v>0</v>
      </c>
      <c r="C75" s="142">
        <f t="shared" ref="C75:G75" si="22">C73+C74</f>
        <v>0</v>
      </c>
      <c r="D75" s="142">
        <f t="shared" si="22"/>
        <v>0</v>
      </c>
      <c r="E75" s="142">
        <f t="shared" si="22"/>
        <v>0</v>
      </c>
      <c r="F75" s="142">
        <f t="shared" si="22"/>
        <v>0</v>
      </c>
      <c r="G75" s="142">
        <f t="shared" si="22"/>
        <v>0</v>
      </c>
    </row>
    <row r="76" spans="1:7" x14ac:dyDescent="0.25">
      <c r="A76" s="54"/>
      <c r="B76" s="78"/>
      <c r="C76" s="78"/>
      <c r="D76" s="78"/>
      <c r="E76" s="78"/>
      <c r="F76" s="78"/>
      <c r="G76" s="78"/>
    </row>
    <row r="77" spans="1:7" x14ac:dyDescent="0.25">
      <c r="A77" t="s">
        <v>558</v>
      </c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75" zoomScaleNormal="75" workbookViewId="0">
      <selection activeCell="B9" sqref="B9:G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82" t="s">
        <v>295</v>
      </c>
      <c r="B1" s="165"/>
      <c r="C1" s="165"/>
      <c r="D1" s="165"/>
      <c r="E1" s="165"/>
      <c r="F1" s="165"/>
      <c r="G1" s="166"/>
    </row>
    <row r="2" spans="1:7" x14ac:dyDescent="0.25">
      <c r="A2" s="116" t="str">
        <f>'Formato 1'!A2</f>
        <v xml:space="preserve"> COMISIÓN ESTATAL DE ATENCIÓN INTEGRAL A VÍCTIMAS</v>
      </c>
      <c r="B2" s="116"/>
      <c r="C2" s="116"/>
      <c r="D2" s="116"/>
      <c r="E2" s="116"/>
      <c r="F2" s="116"/>
      <c r="G2" s="116"/>
    </row>
    <row r="3" spans="1:7" x14ac:dyDescent="0.25">
      <c r="A3" s="117" t="s">
        <v>296</v>
      </c>
      <c r="B3" s="117"/>
      <c r="C3" s="117"/>
      <c r="D3" s="117"/>
      <c r="E3" s="117"/>
      <c r="F3" s="117"/>
      <c r="G3" s="117"/>
    </row>
    <row r="4" spans="1:7" x14ac:dyDescent="0.25">
      <c r="A4" s="117" t="s">
        <v>297</v>
      </c>
      <c r="B4" s="117"/>
      <c r="C4" s="117"/>
      <c r="D4" s="117"/>
      <c r="E4" s="117"/>
      <c r="F4" s="117"/>
      <c r="G4" s="117"/>
    </row>
    <row r="5" spans="1:7" x14ac:dyDescent="0.25">
      <c r="A5" s="117" t="str">
        <f>'Formato 3'!A4</f>
        <v>Del 01 de Enero al 31 de Diciembre de 2025</v>
      </c>
      <c r="B5" s="117"/>
      <c r="C5" s="117"/>
      <c r="D5" s="117"/>
      <c r="E5" s="117"/>
      <c r="F5" s="117"/>
      <c r="G5" s="117"/>
    </row>
    <row r="6" spans="1:7" x14ac:dyDescent="0.25">
      <c r="A6" s="118" t="s">
        <v>2</v>
      </c>
      <c r="B6" s="118"/>
      <c r="C6" s="118"/>
      <c r="D6" s="118"/>
      <c r="E6" s="118"/>
      <c r="F6" s="118"/>
      <c r="G6" s="118"/>
    </row>
    <row r="7" spans="1:7" x14ac:dyDescent="0.25">
      <c r="A7" s="180" t="s">
        <v>4</v>
      </c>
      <c r="B7" s="180" t="s">
        <v>298</v>
      </c>
      <c r="C7" s="180"/>
      <c r="D7" s="180"/>
      <c r="E7" s="180"/>
      <c r="F7" s="180"/>
      <c r="G7" s="181" t="s">
        <v>299</v>
      </c>
    </row>
    <row r="8" spans="1:7" ht="30" x14ac:dyDescent="0.25">
      <c r="A8" s="180"/>
      <c r="B8" s="7" t="s">
        <v>204</v>
      </c>
      <c r="C8" s="7" t="s">
        <v>300</v>
      </c>
      <c r="D8" s="7" t="s">
        <v>301</v>
      </c>
      <c r="E8" s="7" t="s">
        <v>189</v>
      </c>
      <c r="F8" s="7" t="s">
        <v>302</v>
      </c>
      <c r="G8" s="180"/>
    </row>
    <row r="9" spans="1:7" x14ac:dyDescent="0.25">
      <c r="A9" s="27" t="s">
        <v>303</v>
      </c>
      <c r="B9" s="145">
        <f>B10+B18+B189+B28+B38+B48+B58+B62+B71+B75</f>
        <v>190840529.04000002</v>
      </c>
      <c r="C9" s="145">
        <f t="shared" ref="C9:G9" si="0">C10+C18+C189+C28+C38+C48+C58+C62+C71+C75</f>
        <v>188105715.13000003</v>
      </c>
      <c r="D9" s="145">
        <f t="shared" si="0"/>
        <v>378946244.17000002</v>
      </c>
      <c r="E9" s="145">
        <f t="shared" si="0"/>
        <v>363574361.50999999</v>
      </c>
      <c r="F9" s="145">
        <f t="shared" si="0"/>
        <v>363152510.36000001</v>
      </c>
      <c r="G9" s="145">
        <f t="shared" si="0"/>
        <v>15371882.660000009</v>
      </c>
    </row>
    <row r="10" spans="1:7" x14ac:dyDescent="0.25">
      <c r="A10" s="79" t="s">
        <v>304</v>
      </c>
      <c r="B10" s="146">
        <f>SUM(B11:B17)</f>
        <v>91689899.850000009</v>
      </c>
      <c r="C10" s="146">
        <f t="shared" ref="C10:G10" si="1">SUM(C11:C17)</f>
        <v>4383389.330000001</v>
      </c>
      <c r="D10" s="146">
        <f t="shared" si="1"/>
        <v>96073289.180000007</v>
      </c>
      <c r="E10" s="146">
        <f t="shared" si="1"/>
        <v>91207936.359999999</v>
      </c>
      <c r="F10" s="146">
        <f t="shared" si="1"/>
        <v>91207936.359999999</v>
      </c>
      <c r="G10" s="146">
        <f t="shared" si="1"/>
        <v>4865352.820000005</v>
      </c>
    </row>
    <row r="11" spans="1:7" x14ac:dyDescent="0.25">
      <c r="A11" s="80" t="s">
        <v>305</v>
      </c>
      <c r="B11" s="147">
        <v>19952568</v>
      </c>
      <c r="C11" s="147">
        <v>3101172</v>
      </c>
      <c r="D11" s="146">
        <f>B11+C11</f>
        <v>23053740</v>
      </c>
      <c r="E11" s="147">
        <v>21896757.399999999</v>
      </c>
      <c r="F11" s="147">
        <v>21896757.399999999</v>
      </c>
      <c r="G11" s="146">
        <f>D11-E11</f>
        <v>1156982.6000000015</v>
      </c>
    </row>
    <row r="12" spans="1:7" x14ac:dyDescent="0.25">
      <c r="A12" s="80" t="s">
        <v>306</v>
      </c>
      <c r="B12" s="147">
        <v>0</v>
      </c>
      <c r="C12" s="147">
        <v>10000</v>
      </c>
      <c r="D12" s="146">
        <f t="shared" ref="D12:D17" si="2">B12+C12</f>
        <v>10000</v>
      </c>
      <c r="E12" s="147">
        <v>10000</v>
      </c>
      <c r="F12" s="147">
        <v>10000</v>
      </c>
      <c r="G12" s="146">
        <f t="shared" ref="G12:G17" si="3">D12-E12</f>
        <v>0</v>
      </c>
    </row>
    <row r="13" spans="1:7" x14ac:dyDescent="0.25">
      <c r="A13" s="80" t="s">
        <v>307</v>
      </c>
      <c r="B13" s="147">
        <v>26889084</v>
      </c>
      <c r="C13" s="147">
        <v>3089417.92</v>
      </c>
      <c r="D13" s="146">
        <f t="shared" si="2"/>
        <v>29978501.920000002</v>
      </c>
      <c r="E13" s="147">
        <v>28323418.5</v>
      </c>
      <c r="F13" s="147">
        <v>28323418.5</v>
      </c>
      <c r="G13" s="146">
        <f t="shared" si="3"/>
        <v>1655083.4200000018</v>
      </c>
    </row>
    <row r="14" spans="1:7" x14ac:dyDescent="0.25">
      <c r="A14" s="80" t="s">
        <v>308</v>
      </c>
      <c r="B14" s="147">
        <v>6785200</v>
      </c>
      <c r="C14" s="147">
        <v>993039.15</v>
      </c>
      <c r="D14" s="146">
        <f t="shared" si="2"/>
        <v>7778239.1500000004</v>
      </c>
      <c r="E14" s="147">
        <v>7173813.0199999996</v>
      </c>
      <c r="F14" s="147">
        <v>7173813.0199999996</v>
      </c>
      <c r="G14" s="146">
        <f t="shared" si="3"/>
        <v>604426.13000000082</v>
      </c>
    </row>
    <row r="15" spans="1:7" x14ac:dyDescent="0.25">
      <c r="A15" s="80" t="s">
        <v>309</v>
      </c>
      <c r="B15" s="147">
        <v>29961633.559999999</v>
      </c>
      <c r="C15" s="147">
        <v>5286192.55</v>
      </c>
      <c r="D15" s="146">
        <f t="shared" si="2"/>
        <v>35247826.109999999</v>
      </c>
      <c r="E15" s="147">
        <v>33798967.969999999</v>
      </c>
      <c r="F15" s="147">
        <v>33798967.969999999</v>
      </c>
      <c r="G15" s="146">
        <f t="shared" si="3"/>
        <v>1448858.1400000006</v>
      </c>
    </row>
    <row r="16" spans="1:7" x14ac:dyDescent="0.25">
      <c r="A16" s="80" t="s">
        <v>310</v>
      </c>
      <c r="B16" s="147">
        <v>8099511.29</v>
      </c>
      <c r="C16" s="147">
        <v>-8099511.29</v>
      </c>
      <c r="D16" s="146">
        <f t="shared" si="2"/>
        <v>0</v>
      </c>
      <c r="E16" s="147">
        <v>0</v>
      </c>
      <c r="F16" s="147">
        <v>0</v>
      </c>
      <c r="G16" s="146">
        <f t="shared" si="3"/>
        <v>0</v>
      </c>
    </row>
    <row r="17" spans="1:7" x14ac:dyDescent="0.25">
      <c r="A17" s="80" t="s">
        <v>311</v>
      </c>
      <c r="B17" s="147">
        <v>1903</v>
      </c>
      <c r="C17" s="147">
        <v>3079</v>
      </c>
      <c r="D17" s="146">
        <f t="shared" si="2"/>
        <v>4982</v>
      </c>
      <c r="E17" s="147">
        <v>4979.47</v>
      </c>
      <c r="F17" s="147">
        <v>4979.47</v>
      </c>
      <c r="G17" s="146">
        <f t="shared" si="3"/>
        <v>2.5299999999997453</v>
      </c>
    </row>
    <row r="18" spans="1:7" x14ac:dyDescent="0.25">
      <c r="A18" s="79" t="s">
        <v>312</v>
      </c>
      <c r="B18" s="146">
        <f>SUM(B19:B27)</f>
        <v>4020378.1</v>
      </c>
      <c r="C18" s="146">
        <f t="shared" ref="C18:G18" si="4">SUM(C19:C27)</f>
        <v>-1377060.3</v>
      </c>
      <c r="D18" s="146">
        <f t="shared" si="4"/>
        <v>2643317.7999999998</v>
      </c>
      <c r="E18" s="146">
        <f t="shared" si="4"/>
        <v>2206032.5999999996</v>
      </c>
      <c r="F18" s="146">
        <f t="shared" si="4"/>
        <v>2070196.57</v>
      </c>
      <c r="G18" s="146">
        <f t="shared" si="4"/>
        <v>437285.2</v>
      </c>
    </row>
    <row r="19" spans="1:7" x14ac:dyDescent="0.25">
      <c r="A19" s="80" t="s">
        <v>313</v>
      </c>
      <c r="B19" s="147">
        <v>1638378.1</v>
      </c>
      <c r="C19" s="147">
        <v>-1123763.8</v>
      </c>
      <c r="D19" s="146">
        <f t="shared" ref="D19:D27" si="5">B19+C19</f>
        <v>514614.30000000005</v>
      </c>
      <c r="E19" s="147">
        <v>410628.1</v>
      </c>
      <c r="F19" s="147">
        <v>410628.1</v>
      </c>
      <c r="G19" s="146">
        <f t="shared" ref="G19:G27" si="6">D19-E19</f>
        <v>103986.20000000007</v>
      </c>
    </row>
    <row r="20" spans="1:7" x14ac:dyDescent="0.25">
      <c r="A20" s="80" t="s">
        <v>314</v>
      </c>
      <c r="B20" s="147">
        <v>200000</v>
      </c>
      <c r="C20" s="147">
        <v>-198000</v>
      </c>
      <c r="D20" s="146">
        <f t="shared" si="5"/>
        <v>2000</v>
      </c>
      <c r="E20" s="147">
        <v>1834.96</v>
      </c>
      <c r="F20" s="147">
        <v>1834.96</v>
      </c>
      <c r="G20" s="146">
        <f t="shared" si="6"/>
        <v>165.03999999999996</v>
      </c>
    </row>
    <row r="21" spans="1:7" x14ac:dyDescent="0.25">
      <c r="A21" s="80" t="s">
        <v>315</v>
      </c>
      <c r="B21" s="146">
        <v>0</v>
      </c>
      <c r="C21" s="146">
        <v>0</v>
      </c>
      <c r="D21" s="146">
        <f t="shared" si="5"/>
        <v>0</v>
      </c>
      <c r="E21" s="146">
        <v>0</v>
      </c>
      <c r="F21" s="146">
        <v>0</v>
      </c>
      <c r="G21" s="146">
        <f t="shared" si="6"/>
        <v>0</v>
      </c>
    </row>
    <row r="22" spans="1:7" x14ac:dyDescent="0.25">
      <c r="A22" s="80" t="s">
        <v>316</v>
      </c>
      <c r="B22" s="147">
        <v>100000</v>
      </c>
      <c r="C22" s="147">
        <v>22600</v>
      </c>
      <c r="D22" s="146">
        <f t="shared" si="5"/>
        <v>122600</v>
      </c>
      <c r="E22" s="147">
        <v>111834.73</v>
      </c>
      <c r="F22" s="147">
        <v>111834.73</v>
      </c>
      <c r="G22" s="146">
        <f t="shared" si="6"/>
        <v>10765.270000000004</v>
      </c>
    </row>
    <row r="23" spans="1:7" x14ac:dyDescent="0.25">
      <c r="A23" s="80" t="s">
        <v>317</v>
      </c>
      <c r="B23" s="147">
        <v>150000</v>
      </c>
      <c r="C23" s="147">
        <v>-148896.5</v>
      </c>
      <c r="D23" s="146">
        <f t="shared" si="5"/>
        <v>1103.5</v>
      </c>
      <c r="E23" s="147">
        <v>1103.5</v>
      </c>
      <c r="F23" s="147">
        <v>1103.5</v>
      </c>
      <c r="G23" s="146">
        <f t="shared" si="6"/>
        <v>0</v>
      </c>
    </row>
    <row r="24" spans="1:7" x14ac:dyDescent="0.25">
      <c r="A24" s="80" t="s">
        <v>318</v>
      </c>
      <c r="B24" s="147">
        <v>1932000</v>
      </c>
      <c r="C24" s="147">
        <v>0</v>
      </c>
      <c r="D24" s="146">
        <f t="shared" si="5"/>
        <v>1932000</v>
      </c>
      <c r="E24" s="147">
        <v>1614436.55</v>
      </c>
      <c r="F24" s="147">
        <v>1478600.52</v>
      </c>
      <c r="G24" s="146">
        <f t="shared" si="6"/>
        <v>317563.44999999995</v>
      </c>
    </row>
    <row r="25" spans="1:7" x14ac:dyDescent="0.25">
      <c r="A25" s="80" t="s">
        <v>319</v>
      </c>
      <c r="B25" s="146">
        <v>0</v>
      </c>
      <c r="C25" s="146">
        <v>0</v>
      </c>
      <c r="D25" s="146">
        <f t="shared" si="5"/>
        <v>0</v>
      </c>
      <c r="E25" s="146">
        <v>0</v>
      </c>
      <c r="F25" s="146">
        <v>0</v>
      </c>
      <c r="G25" s="146">
        <f t="shared" si="6"/>
        <v>0</v>
      </c>
    </row>
    <row r="26" spans="1:7" x14ac:dyDescent="0.25">
      <c r="A26" s="80" t="s">
        <v>320</v>
      </c>
      <c r="B26" s="146">
        <v>0</v>
      </c>
      <c r="C26" s="146">
        <v>0</v>
      </c>
      <c r="D26" s="146">
        <f t="shared" si="5"/>
        <v>0</v>
      </c>
      <c r="E26" s="146">
        <v>0</v>
      </c>
      <c r="F26" s="146">
        <v>0</v>
      </c>
      <c r="G26" s="146">
        <f t="shared" si="6"/>
        <v>0</v>
      </c>
    </row>
    <row r="27" spans="1:7" x14ac:dyDescent="0.25">
      <c r="A27" s="80" t="s">
        <v>321</v>
      </c>
      <c r="B27" s="147">
        <v>0</v>
      </c>
      <c r="C27" s="147">
        <v>71000</v>
      </c>
      <c r="D27" s="146">
        <f t="shared" si="5"/>
        <v>71000</v>
      </c>
      <c r="E27" s="147">
        <v>66194.759999999995</v>
      </c>
      <c r="F27" s="147">
        <v>66194.759999999995</v>
      </c>
      <c r="G27" s="146">
        <f t="shared" si="6"/>
        <v>4805.2400000000052</v>
      </c>
    </row>
    <row r="28" spans="1:7" x14ac:dyDescent="0.25">
      <c r="A28" s="79" t="s">
        <v>322</v>
      </c>
      <c r="B28" s="146">
        <f>SUM(B29:B37)</f>
        <v>14962251.09</v>
      </c>
      <c r="C28" s="146">
        <f t="shared" ref="C28:G28" si="7">SUM(C29:C37)</f>
        <v>8693747.5600000005</v>
      </c>
      <c r="D28" s="146">
        <f t="shared" si="7"/>
        <v>23655998.650000002</v>
      </c>
      <c r="E28" s="146">
        <f t="shared" si="7"/>
        <v>15698751.599999998</v>
      </c>
      <c r="F28" s="146">
        <f t="shared" si="7"/>
        <v>15412736.48</v>
      </c>
      <c r="G28" s="146">
        <f t="shared" si="7"/>
        <v>7957247.0500000017</v>
      </c>
    </row>
    <row r="29" spans="1:7" x14ac:dyDescent="0.25">
      <c r="A29" s="80" t="s">
        <v>323</v>
      </c>
      <c r="B29" s="147">
        <v>702400</v>
      </c>
      <c r="C29" s="147">
        <v>2000</v>
      </c>
      <c r="D29" s="146">
        <f t="shared" ref="D29:D82" si="8">B29+C29</f>
        <v>704400</v>
      </c>
      <c r="E29" s="147">
        <v>290253.08</v>
      </c>
      <c r="F29" s="147">
        <v>290253.08</v>
      </c>
      <c r="G29" s="146">
        <f t="shared" ref="G29:G37" si="9">D29-E29</f>
        <v>414146.92</v>
      </c>
    </row>
    <row r="30" spans="1:7" x14ac:dyDescent="0.25">
      <c r="A30" s="80" t="s">
        <v>324</v>
      </c>
      <c r="B30" s="147">
        <v>3986814.83</v>
      </c>
      <c r="C30" s="147">
        <v>51773.33</v>
      </c>
      <c r="D30" s="146">
        <f t="shared" si="8"/>
        <v>4038588.16</v>
      </c>
      <c r="E30" s="147">
        <v>2214596.5099999998</v>
      </c>
      <c r="F30" s="147">
        <v>2073214</v>
      </c>
      <c r="G30" s="146">
        <f t="shared" si="9"/>
        <v>1823991.6500000004</v>
      </c>
    </row>
    <row r="31" spans="1:7" x14ac:dyDescent="0.25">
      <c r="A31" s="80" t="s">
        <v>325</v>
      </c>
      <c r="B31" s="147">
        <v>4906800</v>
      </c>
      <c r="C31" s="147">
        <v>762052.78</v>
      </c>
      <c r="D31" s="146">
        <f t="shared" si="8"/>
        <v>5668852.7800000003</v>
      </c>
      <c r="E31" s="147">
        <v>2006631.9</v>
      </c>
      <c r="F31" s="147">
        <v>1921832.5</v>
      </c>
      <c r="G31" s="146">
        <f t="shared" si="9"/>
        <v>3662220.8800000004</v>
      </c>
    </row>
    <row r="32" spans="1:7" x14ac:dyDescent="0.25">
      <c r="A32" s="80" t="s">
        <v>326</v>
      </c>
      <c r="B32" s="147">
        <v>120000</v>
      </c>
      <c r="C32" s="147">
        <v>3741634.31</v>
      </c>
      <c r="D32" s="146">
        <f t="shared" si="8"/>
        <v>3861634.31</v>
      </c>
      <c r="E32" s="147">
        <v>3842438.67</v>
      </c>
      <c r="F32" s="147">
        <v>3838279.66</v>
      </c>
      <c r="G32" s="146">
        <f t="shared" si="9"/>
        <v>19195.64000000013</v>
      </c>
    </row>
    <row r="33" spans="1:7" ht="14.45" customHeight="1" x14ac:dyDescent="0.25">
      <c r="A33" s="80" t="s">
        <v>327</v>
      </c>
      <c r="B33" s="147">
        <v>2794596.12</v>
      </c>
      <c r="C33" s="147">
        <v>797759</v>
      </c>
      <c r="D33" s="146">
        <f t="shared" si="8"/>
        <v>3592355.12</v>
      </c>
      <c r="E33" s="147">
        <v>1749400.03</v>
      </c>
      <c r="F33" s="147">
        <v>1711187.19</v>
      </c>
      <c r="G33" s="146">
        <f t="shared" si="9"/>
        <v>1842955.09</v>
      </c>
    </row>
    <row r="34" spans="1:7" ht="14.45" customHeight="1" x14ac:dyDescent="0.25">
      <c r="A34" s="80" t="s">
        <v>328</v>
      </c>
      <c r="B34" s="147">
        <v>55000</v>
      </c>
      <c r="C34" s="147">
        <v>2886048.57</v>
      </c>
      <c r="D34" s="146">
        <f t="shared" si="8"/>
        <v>2941048.57</v>
      </c>
      <c r="E34" s="147">
        <v>2934639.86</v>
      </c>
      <c r="F34" s="147">
        <v>2917178.5</v>
      </c>
      <c r="G34" s="146">
        <f t="shared" si="9"/>
        <v>6408.7099999999627</v>
      </c>
    </row>
    <row r="35" spans="1:7" ht="14.45" customHeight="1" x14ac:dyDescent="0.25">
      <c r="A35" s="80" t="s">
        <v>329</v>
      </c>
      <c r="B35" s="147">
        <v>0</v>
      </c>
      <c r="C35" s="147">
        <v>141839</v>
      </c>
      <c r="D35" s="146">
        <f t="shared" si="8"/>
        <v>141839</v>
      </c>
      <c r="E35" s="147">
        <v>99982.54</v>
      </c>
      <c r="F35" s="147">
        <v>99982.54</v>
      </c>
      <c r="G35" s="146">
        <f t="shared" si="9"/>
        <v>41856.460000000006</v>
      </c>
    </row>
    <row r="36" spans="1:7" ht="14.45" customHeight="1" x14ac:dyDescent="0.25">
      <c r="A36" s="80" t="s">
        <v>330</v>
      </c>
      <c r="B36" s="147">
        <v>0</v>
      </c>
      <c r="C36" s="147">
        <v>203000</v>
      </c>
      <c r="D36" s="146">
        <f t="shared" si="8"/>
        <v>203000</v>
      </c>
      <c r="E36" s="147">
        <v>188996.39</v>
      </c>
      <c r="F36" s="147">
        <v>188996.39</v>
      </c>
      <c r="G36" s="146">
        <f t="shared" si="9"/>
        <v>14003.609999999986</v>
      </c>
    </row>
    <row r="37" spans="1:7" ht="14.45" customHeight="1" x14ac:dyDescent="0.25">
      <c r="A37" s="80" t="s">
        <v>331</v>
      </c>
      <c r="B37" s="147">
        <v>2396640.14</v>
      </c>
      <c r="C37" s="147">
        <v>107640.57</v>
      </c>
      <c r="D37" s="146">
        <f t="shared" si="8"/>
        <v>2504280.71</v>
      </c>
      <c r="E37" s="147">
        <v>2371812.62</v>
      </c>
      <c r="F37" s="147">
        <v>2371812.62</v>
      </c>
      <c r="G37" s="146">
        <f t="shared" si="9"/>
        <v>132468.08999999985</v>
      </c>
    </row>
    <row r="38" spans="1:7" x14ac:dyDescent="0.25">
      <c r="A38" s="79" t="s">
        <v>332</v>
      </c>
      <c r="B38" s="146">
        <f>SUM(B39:B47)</f>
        <v>80168000</v>
      </c>
      <c r="C38" s="146">
        <f t="shared" ref="C38:G38" si="10">SUM(C39:C47)</f>
        <v>154526904.36000001</v>
      </c>
      <c r="D38" s="146">
        <f t="shared" si="10"/>
        <v>234694904.36000001</v>
      </c>
      <c r="E38" s="146">
        <f t="shared" si="10"/>
        <v>233791048.05000001</v>
      </c>
      <c r="F38" s="146">
        <f t="shared" si="10"/>
        <v>233791048.05000001</v>
      </c>
      <c r="G38" s="146">
        <f t="shared" si="10"/>
        <v>903856.31000000238</v>
      </c>
    </row>
    <row r="39" spans="1:7" x14ac:dyDescent="0.25">
      <c r="A39" s="80" t="s">
        <v>333</v>
      </c>
      <c r="B39" s="146">
        <v>0</v>
      </c>
      <c r="C39" s="146">
        <v>0</v>
      </c>
      <c r="D39" s="146">
        <f t="shared" si="8"/>
        <v>0</v>
      </c>
      <c r="E39" s="146">
        <v>0</v>
      </c>
      <c r="F39" s="146">
        <v>0</v>
      </c>
      <c r="G39" s="146">
        <f t="shared" ref="G39:G47" si="11">D39-E39</f>
        <v>0</v>
      </c>
    </row>
    <row r="40" spans="1:7" x14ac:dyDescent="0.25">
      <c r="A40" s="80" t="s">
        <v>334</v>
      </c>
      <c r="B40" s="146">
        <v>0</v>
      </c>
      <c r="C40" s="146">
        <v>0</v>
      </c>
      <c r="D40" s="146">
        <f t="shared" si="8"/>
        <v>0</v>
      </c>
      <c r="E40" s="146">
        <v>0</v>
      </c>
      <c r="F40" s="146">
        <v>0</v>
      </c>
      <c r="G40" s="146">
        <f t="shared" si="11"/>
        <v>0</v>
      </c>
    </row>
    <row r="41" spans="1:7" x14ac:dyDescent="0.25">
      <c r="A41" s="80" t="s">
        <v>335</v>
      </c>
      <c r="B41" s="146">
        <v>0</v>
      </c>
      <c r="C41" s="146">
        <v>0</v>
      </c>
      <c r="D41" s="146">
        <f t="shared" si="8"/>
        <v>0</v>
      </c>
      <c r="E41" s="146">
        <v>0</v>
      </c>
      <c r="F41" s="146">
        <v>0</v>
      </c>
      <c r="G41" s="146">
        <f t="shared" si="11"/>
        <v>0</v>
      </c>
    </row>
    <row r="42" spans="1:7" x14ac:dyDescent="0.25">
      <c r="A42" s="80" t="s">
        <v>336</v>
      </c>
      <c r="B42" s="147">
        <v>80168000</v>
      </c>
      <c r="C42" s="147">
        <v>154526904.36000001</v>
      </c>
      <c r="D42" s="146">
        <f t="shared" si="8"/>
        <v>234694904.36000001</v>
      </c>
      <c r="E42" s="147">
        <v>233791048.05000001</v>
      </c>
      <c r="F42" s="147">
        <v>233791048.05000001</v>
      </c>
      <c r="G42" s="146">
        <f t="shared" si="11"/>
        <v>903856.31000000238</v>
      </c>
    </row>
    <row r="43" spans="1:7" x14ac:dyDescent="0.25">
      <c r="A43" s="80" t="s">
        <v>337</v>
      </c>
      <c r="B43" s="146">
        <v>0</v>
      </c>
      <c r="C43" s="146">
        <v>0</v>
      </c>
      <c r="D43" s="146">
        <f t="shared" si="8"/>
        <v>0</v>
      </c>
      <c r="E43" s="146">
        <v>0</v>
      </c>
      <c r="F43" s="146">
        <v>0</v>
      </c>
      <c r="G43" s="146">
        <f t="shared" si="11"/>
        <v>0</v>
      </c>
    </row>
    <row r="44" spans="1:7" x14ac:dyDescent="0.25">
      <c r="A44" s="80" t="s">
        <v>338</v>
      </c>
      <c r="B44" s="146">
        <v>0</v>
      </c>
      <c r="C44" s="146">
        <v>0</v>
      </c>
      <c r="D44" s="146">
        <f t="shared" si="8"/>
        <v>0</v>
      </c>
      <c r="E44" s="146">
        <v>0</v>
      </c>
      <c r="F44" s="146">
        <v>0</v>
      </c>
      <c r="G44" s="146">
        <f t="shared" si="11"/>
        <v>0</v>
      </c>
    </row>
    <row r="45" spans="1:7" x14ac:dyDescent="0.25">
      <c r="A45" s="80" t="s">
        <v>339</v>
      </c>
      <c r="B45" s="146">
        <v>0</v>
      </c>
      <c r="C45" s="146">
        <v>0</v>
      </c>
      <c r="D45" s="146">
        <f t="shared" si="8"/>
        <v>0</v>
      </c>
      <c r="E45" s="146">
        <v>0</v>
      </c>
      <c r="F45" s="146">
        <v>0</v>
      </c>
      <c r="G45" s="146">
        <f t="shared" si="11"/>
        <v>0</v>
      </c>
    </row>
    <row r="46" spans="1:7" x14ac:dyDescent="0.25">
      <c r="A46" s="80" t="s">
        <v>340</v>
      </c>
      <c r="B46" s="146">
        <v>0</v>
      </c>
      <c r="C46" s="146">
        <v>0</v>
      </c>
      <c r="D46" s="146">
        <f t="shared" si="8"/>
        <v>0</v>
      </c>
      <c r="E46" s="146">
        <v>0</v>
      </c>
      <c r="F46" s="146">
        <v>0</v>
      </c>
      <c r="G46" s="146">
        <f t="shared" si="11"/>
        <v>0</v>
      </c>
    </row>
    <row r="47" spans="1:7" x14ac:dyDescent="0.25">
      <c r="A47" s="80" t="s">
        <v>341</v>
      </c>
      <c r="B47" s="146">
        <v>0</v>
      </c>
      <c r="C47" s="146">
        <v>0</v>
      </c>
      <c r="D47" s="146">
        <f t="shared" si="8"/>
        <v>0</v>
      </c>
      <c r="E47" s="146">
        <v>0</v>
      </c>
      <c r="F47" s="146">
        <v>0</v>
      </c>
      <c r="G47" s="146">
        <f t="shared" si="11"/>
        <v>0</v>
      </c>
    </row>
    <row r="48" spans="1:7" x14ac:dyDescent="0.25">
      <c r="A48" s="79" t="s">
        <v>342</v>
      </c>
      <c r="B48" s="146">
        <f>SUM(B49:B57)</f>
        <v>0</v>
      </c>
      <c r="C48" s="146">
        <f t="shared" ref="C48:G48" si="12">SUM(C49:C57)</f>
        <v>21878734.18</v>
      </c>
      <c r="D48" s="146">
        <f t="shared" si="12"/>
        <v>21878734.18</v>
      </c>
      <c r="E48" s="146">
        <f t="shared" si="12"/>
        <v>20670592.899999999</v>
      </c>
      <c r="F48" s="146">
        <f t="shared" si="12"/>
        <v>20670592.899999999</v>
      </c>
      <c r="G48" s="146">
        <f t="shared" si="12"/>
        <v>1208141.28</v>
      </c>
    </row>
    <row r="49" spans="1:7" x14ac:dyDescent="0.25">
      <c r="A49" s="80" t="s">
        <v>343</v>
      </c>
      <c r="B49" s="147">
        <v>0</v>
      </c>
      <c r="C49" s="147">
        <v>3570395.28</v>
      </c>
      <c r="D49" s="146">
        <f t="shared" si="8"/>
        <v>3570395.28</v>
      </c>
      <c r="E49" s="147">
        <v>3113725.32</v>
      </c>
      <c r="F49" s="147">
        <v>3113725.32</v>
      </c>
      <c r="G49" s="146">
        <f t="shared" ref="G49:G57" si="13">D49-E49</f>
        <v>456669.95999999996</v>
      </c>
    </row>
    <row r="50" spans="1:7" x14ac:dyDescent="0.25">
      <c r="A50" s="80" t="s">
        <v>344</v>
      </c>
      <c r="B50" s="146">
        <v>0</v>
      </c>
      <c r="C50" s="146">
        <v>0</v>
      </c>
      <c r="D50" s="146">
        <f t="shared" si="8"/>
        <v>0</v>
      </c>
      <c r="E50" s="146">
        <v>0</v>
      </c>
      <c r="F50" s="146">
        <v>0</v>
      </c>
      <c r="G50" s="146">
        <f t="shared" si="13"/>
        <v>0</v>
      </c>
    </row>
    <row r="51" spans="1:7" x14ac:dyDescent="0.25">
      <c r="A51" s="80" t="s">
        <v>345</v>
      </c>
      <c r="B51" s="146">
        <v>0</v>
      </c>
      <c r="C51" s="146">
        <v>0</v>
      </c>
      <c r="D51" s="146">
        <f t="shared" si="8"/>
        <v>0</v>
      </c>
      <c r="E51" s="146">
        <v>0</v>
      </c>
      <c r="F51" s="146">
        <v>0</v>
      </c>
      <c r="G51" s="146">
        <f t="shared" si="13"/>
        <v>0</v>
      </c>
    </row>
    <row r="52" spans="1:7" x14ac:dyDescent="0.25">
      <c r="A52" s="80" t="s">
        <v>346</v>
      </c>
      <c r="B52" s="147">
        <v>0</v>
      </c>
      <c r="C52" s="147">
        <v>17403620</v>
      </c>
      <c r="D52" s="146">
        <f t="shared" si="8"/>
        <v>17403620</v>
      </c>
      <c r="E52" s="147">
        <v>17403620</v>
      </c>
      <c r="F52" s="147">
        <v>17403620</v>
      </c>
      <c r="G52" s="146">
        <f t="shared" si="13"/>
        <v>0</v>
      </c>
    </row>
    <row r="53" spans="1:7" x14ac:dyDescent="0.25">
      <c r="A53" s="80" t="s">
        <v>347</v>
      </c>
      <c r="B53" s="146">
        <v>0</v>
      </c>
      <c r="C53" s="146">
        <v>0</v>
      </c>
      <c r="D53" s="146">
        <f t="shared" si="8"/>
        <v>0</v>
      </c>
      <c r="E53" s="146">
        <v>0</v>
      </c>
      <c r="F53" s="146">
        <v>0</v>
      </c>
      <c r="G53" s="146">
        <f t="shared" si="13"/>
        <v>0</v>
      </c>
    </row>
    <row r="54" spans="1:7" x14ac:dyDescent="0.25">
      <c r="A54" s="80" t="s">
        <v>348</v>
      </c>
      <c r="B54" s="147">
        <v>0</v>
      </c>
      <c r="C54" s="147">
        <v>304718.90000000002</v>
      </c>
      <c r="D54" s="146">
        <f t="shared" si="8"/>
        <v>304718.90000000002</v>
      </c>
      <c r="E54" s="147">
        <v>153247.57999999999</v>
      </c>
      <c r="F54" s="147">
        <v>153247.57999999999</v>
      </c>
      <c r="G54" s="146">
        <f t="shared" si="13"/>
        <v>151471.32000000004</v>
      </c>
    </row>
    <row r="55" spans="1:7" x14ac:dyDescent="0.25">
      <c r="A55" s="80" t="s">
        <v>349</v>
      </c>
      <c r="B55" s="146">
        <v>0</v>
      </c>
      <c r="C55" s="146">
        <v>0</v>
      </c>
      <c r="D55" s="146">
        <f t="shared" si="8"/>
        <v>0</v>
      </c>
      <c r="E55" s="146">
        <v>0</v>
      </c>
      <c r="F55" s="146">
        <v>0</v>
      </c>
      <c r="G55" s="146">
        <f t="shared" si="13"/>
        <v>0</v>
      </c>
    </row>
    <row r="56" spans="1:7" x14ac:dyDescent="0.25">
      <c r="A56" s="80" t="s">
        <v>350</v>
      </c>
      <c r="B56" s="147">
        <v>0</v>
      </c>
      <c r="C56" s="147">
        <v>600000</v>
      </c>
      <c r="D56" s="146">
        <f t="shared" si="8"/>
        <v>600000</v>
      </c>
      <c r="E56" s="147">
        <v>0</v>
      </c>
      <c r="F56" s="147">
        <v>0</v>
      </c>
      <c r="G56" s="146">
        <f t="shared" si="13"/>
        <v>600000</v>
      </c>
    </row>
    <row r="57" spans="1:7" x14ac:dyDescent="0.25">
      <c r="A57" s="80" t="s">
        <v>351</v>
      </c>
      <c r="B57" s="146">
        <v>0</v>
      </c>
      <c r="C57" s="146">
        <v>0</v>
      </c>
      <c r="D57" s="146">
        <f t="shared" si="8"/>
        <v>0</v>
      </c>
      <c r="E57" s="146">
        <v>0</v>
      </c>
      <c r="F57" s="146">
        <v>0</v>
      </c>
      <c r="G57" s="146">
        <f t="shared" si="13"/>
        <v>0</v>
      </c>
    </row>
    <row r="58" spans="1:7" x14ac:dyDescent="0.25">
      <c r="A58" s="79" t="s">
        <v>352</v>
      </c>
      <c r="B58" s="146">
        <f>SUM(B59:B61)</f>
        <v>0</v>
      </c>
      <c r="C58" s="146">
        <f t="shared" ref="C58:G58" si="14">SUM(C59:C61)</f>
        <v>0</v>
      </c>
      <c r="D58" s="146">
        <f t="shared" si="14"/>
        <v>0</v>
      </c>
      <c r="E58" s="146">
        <f t="shared" si="14"/>
        <v>0</v>
      </c>
      <c r="F58" s="146">
        <f t="shared" si="14"/>
        <v>0</v>
      </c>
      <c r="G58" s="146">
        <f t="shared" si="14"/>
        <v>0</v>
      </c>
    </row>
    <row r="59" spans="1:7" x14ac:dyDescent="0.25">
      <c r="A59" s="80" t="s">
        <v>353</v>
      </c>
      <c r="B59" s="146">
        <v>0</v>
      </c>
      <c r="C59" s="146">
        <v>0</v>
      </c>
      <c r="D59" s="146">
        <f t="shared" si="8"/>
        <v>0</v>
      </c>
      <c r="E59" s="146">
        <v>0</v>
      </c>
      <c r="F59" s="146">
        <v>0</v>
      </c>
      <c r="G59" s="146">
        <f t="shared" ref="G59:G61" si="15">D59-E59</f>
        <v>0</v>
      </c>
    </row>
    <row r="60" spans="1:7" x14ac:dyDescent="0.25">
      <c r="A60" s="80" t="s">
        <v>354</v>
      </c>
      <c r="B60" s="146">
        <v>0</v>
      </c>
      <c r="C60" s="146">
        <v>0</v>
      </c>
      <c r="D60" s="146">
        <f t="shared" si="8"/>
        <v>0</v>
      </c>
      <c r="E60" s="146">
        <v>0</v>
      </c>
      <c r="F60" s="146">
        <v>0</v>
      </c>
      <c r="G60" s="146">
        <f t="shared" si="15"/>
        <v>0</v>
      </c>
    </row>
    <row r="61" spans="1:7" x14ac:dyDescent="0.25">
      <c r="A61" s="80" t="s">
        <v>355</v>
      </c>
      <c r="B61" s="146">
        <v>0</v>
      </c>
      <c r="C61" s="146">
        <v>0</v>
      </c>
      <c r="D61" s="146">
        <f t="shared" si="8"/>
        <v>0</v>
      </c>
      <c r="E61" s="146">
        <v>0</v>
      </c>
      <c r="F61" s="146">
        <v>0</v>
      </c>
      <c r="G61" s="146">
        <f t="shared" si="15"/>
        <v>0</v>
      </c>
    </row>
    <row r="62" spans="1:7" x14ac:dyDescent="0.25">
      <c r="A62" s="79" t="s">
        <v>356</v>
      </c>
      <c r="B62" s="146">
        <f>SUM(B63:B67,B69:B70)</f>
        <v>0</v>
      </c>
      <c r="C62" s="146">
        <f t="shared" ref="C62:G62" si="16">SUM(C63:C67,C69:C70)</f>
        <v>0</v>
      </c>
      <c r="D62" s="146">
        <f t="shared" si="16"/>
        <v>0</v>
      </c>
      <c r="E62" s="146">
        <f t="shared" si="16"/>
        <v>0</v>
      </c>
      <c r="F62" s="146">
        <f t="shared" si="16"/>
        <v>0</v>
      </c>
      <c r="G62" s="146">
        <f t="shared" si="16"/>
        <v>0</v>
      </c>
    </row>
    <row r="63" spans="1:7" x14ac:dyDescent="0.25">
      <c r="A63" s="80" t="s">
        <v>357</v>
      </c>
      <c r="B63" s="146">
        <v>0</v>
      </c>
      <c r="C63" s="146">
        <v>0</v>
      </c>
      <c r="D63" s="146">
        <f t="shared" si="8"/>
        <v>0</v>
      </c>
      <c r="E63" s="146">
        <v>0</v>
      </c>
      <c r="F63" s="146">
        <v>0</v>
      </c>
      <c r="G63" s="146">
        <f t="shared" ref="G63:G70" si="17">D63-E63</f>
        <v>0</v>
      </c>
    </row>
    <row r="64" spans="1:7" x14ac:dyDescent="0.25">
      <c r="A64" s="80" t="s">
        <v>358</v>
      </c>
      <c r="B64" s="146">
        <v>0</v>
      </c>
      <c r="C64" s="146">
        <v>0</v>
      </c>
      <c r="D64" s="146">
        <f t="shared" si="8"/>
        <v>0</v>
      </c>
      <c r="E64" s="146">
        <v>0</v>
      </c>
      <c r="F64" s="146">
        <v>0</v>
      </c>
      <c r="G64" s="146">
        <f t="shared" si="17"/>
        <v>0</v>
      </c>
    </row>
    <row r="65" spans="1:7" x14ac:dyDescent="0.25">
      <c r="A65" s="80" t="s">
        <v>359</v>
      </c>
      <c r="B65" s="146">
        <v>0</v>
      </c>
      <c r="C65" s="146">
        <v>0</v>
      </c>
      <c r="D65" s="146">
        <f t="shared" si="8"/>
        <v>0</v>
      </c>
      <c r="E65" s="146">
        <v>0</v>
      </c>
      <c r="F65" s="146">
        <v>0</v>
      </c>
      <c r="G65" s="146">
        <f t="shared" si="17"/>
        <v>0</v>
      </c>
    </row>
    <row r="66" spans="1:7" x14ac:dyDescent="0.25">
      <c r="A66" s="80" t="s">
        <v>360</v>
      </c>
      <c r="B66" s="146">
        <v>0</v>
      </c>
      <c r="C66" s="146">
        <v>0</v>
      </c>
      <c r="D66" s="146">
        <f t="shared" si="8"/>
        <v>0</v>
      </c>
      <c r="E66" s="146">
        <v>0</v>
      </c>
      <c r="F66" s="146">
        <v>0</v>
      </c>
      <c r="G66" s="146">
        <f t="shared" si="17"/>
        <v>0</v>
      </c>
    </row>
    <row r="67" spans="1:7" x14ac:dyDescent="0.25">
      <c r="A67" s="80" t="s">
        <v>361</v>
      </c>
      <c r="B67" s="146">
        <v>0</v>
      </c>
      <c r="C67" s="146">
        <v>0</v>
      </c>
      <c r="D67" s="146">
        <f t="shared" si="8"/>
        <v>0</v>
      </c>
      <c r="E67" s="146">
        <v>0</v>
      </c>
      <c r="F67" s="146">
        <v>0</v>
      </c>
      <c r="G67" s="146">
        <f t="shared" si="17"/>
        <v>0</v>
      </c>
    </row>
    <row r="68" spans="1:7" x14ac:dyDescent="0.25">
      <c r="A68" s="80" t="s">
        <v>362</v>
      </c>
      <c r="B68" s="146">
        <v>0</v>
      </c>
      <c r="C68" s="146">
        <v>0</v>
      </c>
      <c r="D68" s="146">
        <f t="shared" si="8"/>
        <v>0</v>
      </c>
      <c r="E68" s="146">
        <v>0</v>
      </c>
      <c r="F68" s="146">
        <v>0</v>
      </c>
      <c r="G68" s="146">
        <f t="shared" si="17"/>
        <v>0</v>
      </c>
    </row>
    <row r="69" spans="1:7" x14ac:dyDescent="0.25">
      <c r="A69" s="80" t="s">
        <v>363</v>
      </c>
      <c r="B69" s="146">
        <v>0</v>
      </c>
      <c r="C69" s="146">
        <v>0</v>
      </c>
      <c r="D69" s="146">
        <f t="shared" si="8"/>
        <v>0</v>
      </c>
      <c r="E69" s="146">
        <v>0</v>
      </c>
      <c r="F69" s="146">
        <v>0</v>
      </c>
      <c r="G69" s="146">
        <f t="shared" si="17"/>
        <v>0</v>
      </c>
    </row>
    <row r="70" spans="1:7" x14ac:dyDescent="0.25">
      <c r="A70" s="80" t="s">
        <v>364</v>
      </c>
      <c r="B70" s="146">
        <v>0</v>
      </c>
      <c r="C70" s="146">
        <v>0</v>
      </c>
      <c r="D70" s="146">
        <f t="shared" si="8"/>
        <v>0</v>
      </c>
      <c r="E70" s="146">
        <v>0</v>
      </c>
      <c r="F70" s="146">
        <v>0</v>
      </c>
      <c r="G70" s="146">
        <f t="shared" si="17"/>
        <v>0</v>
      </c>
    </row>
    <row r="71" spans="1:7" x14ac:dyDescent="0.25">
      <c r="A71" s="79" t="s">
        <v>365</v>
      </c>
      <c r="B71" s="146">
        <f>SUM(B72:B74)</f>
        <v>0</v>
      </c>
      <c r="C71" s="146">
        <f t="shared" ref="C71:G71" si="18">SUM(C72:C74)</f>
        <v>0</v>
      </c>
      <c r="D71" s="146">
        <f t="shared" si="18"/>
        <v>0</v>
      </c>
      <c r="E71" s="146">
        <f t="shared" si="18"/>
        <v>0</v>
      </c>
      <c r="F71" s="146">
        <f t="shared" si="18"/>
        <v>0</v>
      </c>
      <c r="G71" s="146">
        <f t="shared" si="18"/>
        <v>0</v>
      </c>
    </row>
    <row r="72" spans="1:7" x14ac:dyDescent="0.25">
      <c r="A72" s="80" t="s">
        <v>366</v>
      </c>
      <c r="B72" s="146">
        <v>0</v>
      </c>
      <c r="C72" s="146">
        <v>0</v>
      </c>
      <c r="D72" s="146">
        <f t="shared" si="8"/>
        <v>0</v>
      </c>
      <c r="E72" s="146">
        <v>0</v>
      </c>
      <c r="F72" s="146">
        <v>0</v>
      </c>
      <c r="G72" s="146">
        <f t="shared" ref="G72:G74" si="19">D72-E72</f>
        <v>0</v>
      </c>
    </row>
    <row r="73" spans="1:7" x14ac:dyDescent="0.25">
      <c r="A73" s="80" t="s">
        <v>367</v>
      </c>
      <c r="B73" s="146">
        <v>0</v>
      </c>
      <c r="C73" s="146">
        <v>0</v>
      </c>
      <c r="D73" s="146">
        <f t="shared" si="8"/>
        <v>0</v>
      </c>
      <c r="E73" s="146">
        <v>0</v>
      </c>
      <c r="F73" s="146">
        <v>0</v>
      </c>
      <c r="G73" s="146">
        <f t="shared" si="19"/>
        <v>0</v>
      </c>
    </row>
    <row r="74" spans="1:7" x14ac:dyDescent="0.25">
      <c r="A74" s="80" t="s">
        <v>368</v>
      </c>
      <c r="B74" s="146">
        <v>0</v>
      </c>
      <c r="C74" s="146">
        <v>0</v>
      </c>
      <c r="D74" s="146">
        <f t="shared" si="8"/>
        <v>0</v>
      </c>
      <c r="E74" s="146">
        <v>0</v>
      </c>
      <c r="F74" s="146">
        <v>0</v>
      </c>
      <c r="G74" s="146">
        <f t="shared" si="19"/>
        <v>0</v>
      </c>
    </row>
    <row r="75" spans="1:7" x14ac:dyDescent="0.25">
      <c r="A75" s="79" t="s">
        <v>369</v>
      </c>
      <c r="B75" s="146">
        <f>SUM(B76:B82)</f>
        <v>0</v>
      </c>
      <c r="C75" s="146">
        <f t="shared" ref="C75:G75" si="20">SUM(C76:C82)</f>
        <v>0</v>
      </c>
      <c r="D75" s="146">
        <f t="shared" si="20"/>
        <v>0</v>
      </c>
      <c r="E75" s="146">
        <f t="shared" si="20"/>
        <v>0</v>
      </c>
      <c r="F75" s="146">
        <f t="shared" si="20"/>
        <v>0</v>
      </c>
      <c r="G75" s="146">
        <f t="shared" si="20"/>
        <v>0</v>
      </c>
    </row>
    <row r="76" spans="1:7" x14ac:dyDescent="0.25">
      <c r="A76" s="80" t="s">
        <v>370</v>
      </c>
      <c r="B76" s="146">
        <v>0</v>
      </c>
      <c r="C76" s="146">
        <v>0</v>
      </c>
      <c r="D76" s="146">
        <f t="shared" si="8"/>
        <v>0</v>
      </c>
      <c r="E76" s="146">
        <v>0</v>
      </c>
      <c r="F76" s="146">
        <v>0</v>
      </c>
      <c r="G76" s="146">
        <f t="shared" ref="G76:G82" si="21">D76-E76</f>
        <v>0</v>
      </c>
    </row>
    <row r="77" spans="1:7" x14ac:dyDescent="0.25">
      <c r="A77" s="80" t="s">
        <v>371</v>
      </c>
      <c r="B77" s="146">
        <v>0</v>
      </c>
      <c r="C77" s="146">
        <v>0</v>
      </c>
      <c r="D77" s="146">
        <f t="shared" si="8"/>
        <v>0</v>
      </c>
      <c r="E77" s="146">
        <v>0</v>
      </c>
      <c r="F77" s="146">
        <v>0</v>
      </c>
      <c r="G77" s="146">
        <f t="shared" si="21"/>
        <v>0</v>
      </c>
    </row>
    <row r="78" spans="1:7" x14ac:dyDescent="0.25">
      <c r="A78" s="80" t="s">
        <v>372</v>
      </c>
      <c r="B78" s="146">
        <v>0</v>
      </c>
      <c r="C78" s="146">
        <v>0</v>
      </c>
      <c r="D78" s="146">
        <f t="shared" si="8"/>
        <v>0</v>
      </c>
      <c r="E78" s="146">
        <v>0</v>
      </c>
      <c r="F78" s="146">
        <v>0</v>
      </c>
      <c r="G78" s="146">
        <f t="shared" si="21"/>
        <v>0</v>
      </c>
    </row>
    <row r="79" spans="1:7" x14ac:dyDescent="0.25">
      <c r="A79" s="80" t="s">
        <v>373</v>
      </c>
      <c r="B79" s="146">
        <v>0</v>
      </c>
      <c r="C79" s="146">
        <v>0</v>
      </c>
      <c r="D79" s="146">
        <f t="shared" si="8"/>
        <v>0</v>
      </c>
      <c r="E79" s="146">
        <v>0</v>
      </c>
      <c r="F79" s="146">
        <v>0</v>
      </c>
      <c r="G79" s="146">
        <f t="shared" si="21"/>
        <v>0</v>
      </c>
    </row>
    <row r="80" spans="1:7" x14ac:dyDescent="0.25">
      <c r="A80" s="80" t="s">
        <v>374</v>
      </c>
      <c r="B80" s="146">
        <v>0</v>
      </c>
      <c r="C80" s="146">
        <v>0</v>
      </c>
      <c r="D80" s="146">
        <f t="shared" si="8"/>
        <v>0</v>
      </c>
      <c r="E80" s="146">
        <v>0</v>
      </c>
      <c r="F80" s="146">
        <v>0</v>
      </c>
      <c r="G80" s="146">
        <f t="shared" si="21"/>
        <v>0</v>
      </c>
    </row>
    <row r="81" spans="1:7" x14ac:dyDescent="0.25">
      <c r="A81" s="80" t="s">
        <v>375</v>
      </c>
      <c r="B81" s="146">
        <v>0</v>
      </c>
      <c r="C81" s="146">
        <v>0</v>
      </c>
      <c r="D81" s="146">
        <f t="shared" si="8"/>
        <v>0</v>
      </c>
      <c r="E81" s="146">
        <v>0</v>
      </c>
      <c r="F81" s="146">
        <v>0</v>
      </c>
      <c r="G81" s="146">
        <f t="shared" si="21"/>
        <v>0</v>
      </c>
    </row>
    <row r="82" spans="1:7" x14ac:dyDescent="0.25">
      <c r="A82" s="80" t="s">
        <v>376</v>
      </c>
      <c r="B82" s="146">
        <v>0</v>
      </c>
      <c r="C82" s="146">
        <v>0</v>
      </c>
      <c r="D82" s="146">
        <f t="shared" si="8"/>
        <v>0</v>
      </c>
      <c r="E82" s="146">
        <v>0</v>
      </c>
      <c r="F82" s="146">
        <v>0</v>
      </c>
      <c r="G82" s="146">
        <f t="shared" si="21"/>
        <v>0</v>
      </c>
    </row>
    <row r="83" spans="1:7" x14ac:dyDescent="0.25">
      <c r="A83" s="81"/>
      <c r="B83" s="148"/>
      <c r="C83" s="148"/>
      <c r="D83" s="148"/>
      <c r="E83" s="148"/>
      <c r="F83" s="148"/>
      <c r="G83" s="148"/>
    </row>
    <row r="84" spans="1:7" x14ac:dyDescent="0.25">
      <c r="A84" s="28" t="s">
        <v>377</v>
      </c>
      <c r="B84" s="145">
        <f>B85+B93+B103+B113+B123+B133+B137+B146+B150</f>
        <v>0</v>
      </c>
      <c r="C84" s="145">
        <f t="shared" ref="C84:G84" si="22">C85+C93+C103+C113+C123+C133+C137+C146+C150</f>
        <v>0</v>
      </c>
      <c r="D84" s="145">
        <f t="shared" si="22"/>
        <v>0</v>
      </c>
      <c r="E84" s="145">
        <f t="shared" si="22"/>
        <v>0</v>
      </c>
      <c r="F84" s="145">
        <f t="shared" si="22"/>
        <v>0</v>
      </c>
      <c r="G84" s="145">
        <f t="shared" si="22"/>
        <v>0</v>
      </c>
    </row>
    <row r="85" spans="1:7" x14ac:dyDescent="0.25">
      <c r="A85" s="79" t="s">
        <v>304</v>
      </c>
      <c r="B85" s="146">
        <f>SUM(B86:B92)</f>
        <v>0</v>
      </c>
      <c r="C85" s="146">
        <f t="shared" ref="C85:G85" si="23">SUM(C86:C92)</f>
        <v>0</v>
      </c>
      <c r="D85" s="146">
        <f t="shared" si="23"/>
        <v>0</v>
      </c>
      <c r="E85" s="146">
        <f t="shared" si="23"/>
        <v>0</v>
      </c>
      <c r="F85" s="146">
        <f t="shared" si="23"/>
        <v>0</v>
      </c>
      <c r="G85" s="146">
        <f t="shared" si="23"/>
        <v>0</v>
      </c>
    </row>
    <row r="86" spans="1:7" x14ac:dyDescent="0.25">
      <c r="A86" s="80" t="s">
        <v>305</v>
      </c>
      <c r="B86" s="146">
        <v>0</v>
      </c>
      <c r="C86" s="146">
        <v>0</v>
      </c>
      <c r="D86" s="146">
        <f t="shared" ref="D86:D92" si="24">B86+C86</f>
        <v>0</v>
      </c>
      <c r="E86" s="146">
        <v>0</v>
      </c>
      <c r="F86" s="146">
        <v>0</v>
      </c>
      <c r="G86" s="146">
        <f t="shared" ref="G86:G92" si="25">D86-E86</f>
        <v>0</v>
      </c>
    </row>
    <row r="87" spans="1:7" x14ac:dyDescent="0.25">
      <c r="A87" s="80" t="s">
        <v>306</v>
      </c>
      <c r="B87" s="146">
        <v>0</v>
      </c>
      <c r="C87" s="146">
        <v>0</v>
      </c>
      <c r="D87" s="146">
        <f t="shared" si="24"/>
        <v>0</v>
      </c>
      <c r="E87" s="146">
        <v>0</v>
      </c>
      <c r="F87" s="146">
        <v>0</v>
      </c>
      <c r="G87" s="146">
        <f t="shared" si="25"/>
        <v>0</v>
      </c>
    </row>
    <row r="88" spans="1:7" x14ac:dyDescent="0.25">
      <c r="A88" s="80" t="s">
        <v>307</v>
      </c>
      <c r="B88" s="146">
        <v>0</v>
      </c>
      <c r="C88" s="146">
        <v>0</v>
      </c>
      <c r="D88" s="146">
        <f t="shared" si="24"/>
        <v>0</v>
      </c>
      <c r="E88" s="146">
        <v>0</v>
      </c>
      <c r="F88" s="146">
        <v>0</v>
      </c>
      <c r="G88" s="146">
        <f t="shared" si="25"/>
        <v>0</v>
      </c>
    </row>
    <row r="89" spans="1:7" x14ac:dyDescent="0.25">
      <c r="A89" s="80" t="s">
        <v>308</v>
      </c>
      <c r="B89" s="146">
        <v>0</v>
      </c>
      <c r="C89" s="146">
        <v>0</v>
      </c>
      <c r="D89" s="146">
        <f t="shared" si="24"/>
        <v>0</v>
      </c>
      <c r="E89" s="146">
        <v>0</v>
      </c>
      <c r="F89" s="146">
        <v>0</v>
      </c>
      <c r="G89" s="146">
        <f t="shared" si="25"/>
        <v>0</v>
      </c>
    </row>
    <row r="90" spans="1:7" x14ac:dyDescent="0.25">
      <c r="A90" s="80" t="s">
        <v>309</v>
      </c>
      <c r="B90" s="146">
        <v>0</v>
      </c>
      <c r="C90" s="146">
        <v>0</v>
      </c>
      <c r="D90" s="146">
        <f t="shared" si="24"/>
        <v>0</v>
      </c>
      <c r="E90" s="146">
        <v>0</v>
      </c>
      <c r="F90" s="146">
        <v>0</v>
      </c>
      <c r="G90" s="146">
        <f t="shared" si="25"/>
        <v>0</v>
      </c>
    </row>
    <row r="91" spans="1:7" x14ac:dyDescent="0.25">
      <c r="A91" s="80" t="s">
        <v>310</v>
      </c>
      <c r="B91" s="146">
        <v>0</v>
      </c>
      <c r="C91" s="146">
        <v>0</v>
      </c>
      <c r="D91" s="146">
        <f t="shared" si="24"/>
        <v>0</v>
      </c>
      <c r="E91" s="146">
        <v>0</v>
      </c>
      <c r="F91" s="146">
        <v>0</v>
      </c>
      <c r="G91" s="146">
        <f t="shared" si="25"/>
        <v>0</v>
      </c>
    </row>
    <row r="92" spans="1:7" x14ac:dyDescent="0.25">
      <c r="A92" s="80" t="s">
        <v>311</v>
      </c>
      <c r="B92" s="146">
        <v>0</v>
      </c>
      <c r="C92" s="146">
        <v>0</v>
      </c>
      <c r="D92" s="146">
        <f t="shared" si="24"/>
        <v>0</v>
      </c>
      <c r="E92" s="146">
        <v>0</v>
      </c>
      <c r="F92" s="146">
        <v>0</v>
      </c>
      <c r="G92" s="146">
        <f t="shared" si="25"/>
        <v>0</v>
      </c>
    </row>
    <row r="93" spans="1:7" x14ac:dyDescent="0.25">
      <c r="A93" s="79" t="s">
        <v>312</v>
      </c>
      <c r="B93" s="146">
        <f>SUM(B94:B102)</f>
        <v>0</v>
      </c>
      <c r="C93" s="146">
        <f t="shared" ref="C93:G93" si="26">SUM(C94:C102)</f>
        <v>0</v>
      </c>
      <c r="D93" s="146">
        <f t="shared" si="26"/>
        <v>0</v>
      </c>
      <c r="E93" s="146">
        <f t="shared" si="26"/>
        <v>0</v>
      </c>
      <c r="F93" s="146">
        <f t="shared" si="26"/>
        <v>0</v>
      </c>
      <c r="G93" s="146">
        <f t="shared" si="26"/>
        <v>0</v>
      </c>
    </row>
    <row r="94" spans="1:7" x14ac:dyDescent="0.25">
      <c r="A94" s="80" t="s">
        <v>313</v>
      </c>
      <c r="B94" s="146">
        <v>0</v>
      </c>
      <c r="C94" s="146">
        <v>0</v>
      </c>
      <c r="D94" s="146">
        <f t="shared" ref="D94:D102" si="27">B94+C94</f>
        <v>0</v>
      </c>
      <c r="E94" s="146">
        <v>0</v>
      </c>
      <c r="F94" s="146">
        <v>0</v>
      </c>
      <c r="G94" s="146">
        <f t="shared" ref="G94:G102" si="28">D94-E94</f>
        <v>0</v>
      </c>
    </row>
    <row r="95" spans="1:7" x14ac:dyDescent="0.25">
      <c r="A95" s="80" t="s">
        <v>314</v>
      </c>
      <c r="B95" s="146">
        <v>0</v>
      </c>
      <c r="C95" s="146">
        <v>0</v>
      </c>
      <c r="D95" s="146">
        <f t="shared" si="27"/>
        <v>0</v>
      </c>
      <c r="E95" s="146">
        <v>0</v>
      </c>
      <c r="F95" s="146">
        <v>0</v>
      </c>
      <c r="G95" s="146">
        <f t="shared" si="28"/>
        <v>0</v>
      </c>
    </row>
    <row r="96" spans="1:7" x14ac:dyDescent="0.25">
      <c r="A96" s="80" t="s">
        <v>315</v>
      </c>
      <c r="B96" s="146">
        <v>0</v>
      </c>
      <c r="C96" s="146">
        <v>0</v>
      </c>
      <c r="D96" s="146">
        <f t="shared" si="27"/>
        <v>0</v>
      </c>
      <c r="E96" s="146">
        <v>0</v>
      </c>
      <c r="F96" s="146">
        <v>0</v>
      </c>
      <c r="G96" s="146">
        <f t="shared" si="28"/>
        <v>0</v>
      </c>
    </row>
    <row r="97" spans="1:7" x14ac:dyDescent="0.25">
      <c r="A97" s="80" t="s">
        <v>316</v>
      </c>
      <c r="B97" s="146">
        <v>0</v>
      </c>
      <c r="C97" s="146">
        <v>0</v>
      </c>
      <c r="D97" s="146">
        <f t="shared" si="27"/>
        <v>0</v>
      </c>
      <c r="E97" s="146">
        <v>0</v>
      </c>
      <c r="F97" s="146">
        <v>0</v>
      </c>
      <c r="G97" s="146">
        <f t="shared" si="28"/>
        <v>0</v>
      </c>
    </row>
    <row r="98" spans="1:7" x14ac:dyDescent="0.25">
      <c r="A98" s="82" t="s">
        <v>317</v>
      </c>
      <c r="B98" s="146">
        <v>0</v>
      </c>
      <c r="C98" s="146">
        <v>0</v>
      </c>
      <c r="D98" s="146">
        <f t="shared" si="27"/>
        <v>0</v>
      </c>
      <c r="E98" s="146">
        <v>0</v>
      </c>
      <c r="F98" s="146">
        <v>0</v>
      </c>
      <c r="G98" s="146">
        <f t="shared" si="28"/>
        <v>0</v>
      </c>
    </row>
    <row r="99" spans="1:7" x14ac:dyDescent="0.25">
      <c r="A99" s="80" t="s">
        <v>318</v>
      </c>
      <c r="B99" s="146">
        <v>0</v>
      </c>
      <c r="C99" s="146">
        <v>0</v>
      </c>
      <c r="D99" s="146">
        <f t="shared" si="27"/>
        <v>0</v>
      </c>
      <c r="E99" s="146">
        <v>0</v>
      </c>
      <c r="F99" s="146">
        <v>0</v>
      </c>
      <c r="G99" s="146">
        <f t="shared" si="28"/>
        <v>0</v>
      </c>
    </row>
    <row r="100" spans="1:7" x14ac:dyDescent="0.25">
      <c r="A100" s="80" t="s">
        <v>319</v>
      </c>
      <c r="B100" s="146">
        <v>0</v>
      </c>
      <c r="C100" s="146">
        <v>0</v>
      </c>
      <c r="D100" s="146">
        <f t="shared" si="27"/>
        <v>0</v>
      </c>
      <c r="E100" s="146">
        <v>0</v>
      </c>
      <c r="F100" s="146">
        <v>0</v>
      </c>
      <c r="G100" s="146">
        <f t="shared" si="28"/>
        <v>0</v>
      </c>
    </row>
    <row r="101" spans="1:7" x14ac:dyDescent="0.25">
      <c r="A101" s="80" t="s">
        <v>320</v>
      </c>
      <c r="B101" s="146">
        <v>0</v>
      </c>
      <c r="C101" s="146">
        <v>0</v>
      </c>
      <c r="D101" s="146">
        <f t="shared" si="27"/>
        <v>0</v>
      </c>
      <c r="E101" s="146">
        <v>0</v>
      </c>
      <c r="F101" s="146">
        <v>0</v>
      </c>
      <c r="G101" s="146">
        <f t="shared" si="28"/>
        <v>0</v>
      </c>
    </row>
    <row r="102" spans="1:7" x14ac:dyDescent="0.25">
      <c r="A102" s="80" t="s">
        <v>321</v>
      </c>
      <c r="B102" s="146">
        <v>0</v>
      </c>
      <c r="C102" s="146">
        <v>0</v>
      </c>
      <c r="D102" s="146">
        <f t="shared" si="27"/>
        <v>0</v>
      </c>
      <c r="E102" s="146">
        <v>0</v>
      </c>
      <c r="F102" s="146">
        <v>0</v>
      </c>
      <c r="G102" s="146">
        <f t="shared" si="28"/>
        <v>0</v>
      </c>
    </row>
    <row r="103" spans="1:7" x14ac:dyDescent="0.25">
      <c r="A103" s="79" t="s">
        <v>322</v>
      </c>
      <c r="B103" s="146">
        <f>SUM(B104:B112)</f>
        <v>0</v>
      </c>
      <c r="C103" s="146">
        <f t="shared" ref="C103:G103" si="29">SUM(C104:C112)</f>
        <v>0</v>
      </c>
      <c r="D103" s="146">
        <f t="shared" si="29"/>
        <v>0</v>
      </c>
      <c r="E103" s="146">
        <f t="shared" si="29"/>
        <v>0</v>
      </c>
      <c r="F103" s="146">
        <f t="shared" si="29"/>
        <v>0</v>
      </c>
      <c r="G103" s="146">
        <f t="shared" si="29"/>
        <v>0</v>
      </c>
    </row>
    <row r="104" spans="1:7" x14ac:dyDescent="0.25">
      <c r="A104" s="80" t="s">
        <v>323</v>
      </c>
      <c r="B104" s="146">
        <v>0</v>
      </c>
      <c r="C104" s="146">
        <v>0</v>
      </c>
      <c r="D104" s="146">
        <f t="shared" ref="D104:D112" si="30">B104+C104</f>
        <v>0</v>
      </c>
      <c r="E104" s="146">
        <v>0</v>
      </c>
      <c r="F104" s="146">
        <v>0</v>
      </c>
      <c r="G104" s="146">
        <f t="shared" ref="G104:G112" si="31">D104-E104</f>
        <v>0</v>
      </c>
    </row>
    <row r="105" spans="1:7" x14ac:dyDescent="0.25">
      <c r="A105" s="80" t="s">
        <v>324</v>
      </c>
      <c r="B105" s="146">
        <v>0</v>
      </c>
      <c r="C105" s="146">
        <v>0</v>
      </c>
      <c r="D105" s="146">
        <f t="shared" si="30"/>
        <v>0</v>
      </c>
      <c r="E105" s="146">
        <v>0</v>
      </c>
      <c r="F105" s="146">
        <v>0</v>
      </c>
      <c r="G105" s="146">
        <f t="shared" si="31"/>
        <v>0</v>
      </c>
    </row>
    <row r="106" spans="1:7" x14ac:dyDescent="0.25">
      <c r="A106" s="80" t="s">
        <v>325</v>
      </c>
      <c r="B106" s="146">
        <v>0</v>
      </c>
      <c r="C106" s="146">
        <v>0</v>
      </c>
      <c r="D106" s="146">
        <f t="shared" si="30"/>
        <v>0</v>
      </c>
      <c r="E106" s="146">
        <v>0</v>
      </c>
      <c r="F106" s="146">
        <v>0</v>
      </c>
      <c r="G106" s="146">
        <f t="shared" si="31"/>
        <v>0</v>
      </c>
    </row>
    <row r="107" spans="1:7" x14ac:dyDescent="0.25">
      <c r="A107" s="80" t="s">
        <v>326</v>
      </c>
      <c r="B107" s="146">
        <v>0</v>
      </c>
      <c r="C107" s="146">
        <v>0</v>
      </c>
      <c r="D107" s="146">
        <f t="shared" si="30"/>
        <v>0</v>
      </c>
      <c r="E107" s="146">
        <v>0</v>
      </c>
      <c r="F107" s="146">
        <v>0</v>
      </c>
      <c r="G107" s="146">
        <f t="shared" si="31"/>
        <v>0</v>
      </c>
    </row>
    <row r="108" spans="1:7" x14ac:dyDescent="0.25">
      <c r="A108" s="80" t="s">
        <v>327</v>
      </c>
      <c r="B108" s="146">
        <v>0</v>
      </c>
      <c r="C108" s="146">
        <v>0</v>
      </c>
      <c r="D108" s="146">
        <f t="shared" si="30"/>
        <v>0</v>
      </c>
      <c r="E108" s="146">
        <v>0</v>
      </c>
      <c r="F108" s="146">
        <v>0</v>
      </c>
      <c r="G108" s="146">
        <f t="shared" si="31"/>
        <v>0</v>
      </c>
    </row>
    <row r="109" spans="1:7" x14ac:dyDescent="0.25">
      <c r="A109" s="80" t="s">
        <v>328</v>
      </c>
      <c r="B109" s="146">
        <v>0</v>
      </c>
      <c r="C109" s="146">
        <v>0</v>
      </c>
      <c r="D109" s="146">
        <f t="shared" si="30"/>
        <v>0</v>
      </c>
      <c r="E109" s="146">
        <v>0</v>
      </c>
      <c r="F109" s="146">
        <v>0</v>
      </c>
      <c r="G109" s="146">
        <f t="shared" si="31"/>
        <v>0</v>
      </c>
    </row>
    <row r="110" spans="1:7" x14ac:dyDescent="0.25">
      <c r="A110" s="80" t="s">
        <v>329</v>
      </c>
      <c r="B110" s="146">
        <v>0</v>
      </c>
      <c r="C110" s="146">
        <v>0</v>
      </c>
      <c r="D110" s="146">
        <f t="shared" si="30"/>
        <v>0</v>
      </c>
      <c r="E110" s="146">
        <v>0</v>
      </c>
      <c r="F110" s="146">
        <v>0</v>
      </c>
      <c r="G110" s="146">
        <f t="shared" si="31"/>
        <v>0</v>
      </c>
    </row>
    <row r="111" spans="1:7" x14ac:dyDescent="0.25">
      <c r="A111" s="80" t="s">
        <v>330</v>
      </c>
      <c r="B111" s="146">
        <v>0</v>
      </c>
      <c r="C111" s="146">
        <v>0</v>
      </c>
      <c r="D111" s="146">
        <f t="shared" si="30"/>
        <v>0</v>
      </c>
      <c r="E111" s="146">
        <v>0</v>
      </c>
      <c r="F111" s="146">
        <v>0</v>
      </c>
      <c r="G111" s="146">
        <f t="shared" si="31"/>
        <v>0</v>
      </c>
    </row>
    <row r="112" spans="1:7" x14ac:dyDescent="0.25">
      <c r="A112" s="80" t="s">
        <v>331</v>
      </c>
      <c r="B112" s="146">
        <v>0</v>
      </c>
      <c r="C112" s="146">
        <v>0</v>
      </c>
      <c r="D112" s="146">
        <f t="shared" si="30"/>
        <v>0</v>
      </c>
      <c r="E112" s="146">
        <v>0</v>
      </c>
      <c r="F112" s="146">
        <v>0</v>
      </c>
      <c r="G112" s="146">
        <f t="shared" si="31"/>
        <v>0</v>
      </c>
    </row>
    <row r="113" spans="1:7" x14ac:dyDescent="0.25">
      <c r="A113" s="79" t="s">
        <v>332</v>
      </c>
      <c r="B113" s="146">
        <f>SUM(B114:B122)</f>
        <v>0</v>
      </c>
      <c r="C113" s="146">
        <f t="shared" ref="C113:G113" si="32">SUM(C114:C122)</f>
        <v>0</v>
      </c>
      <c r="D113" s="146">
        <f t="shared" si="32"/>
        <v>0</v>
      </c>
      <c r="E113" s="146">
        <f t="shared" si="32"/>
        <v>0</v>
      </c>
      <c r="F113" s="146">
        <f t="shared" si="32"/>
        <v>0</v>
      </c>
      <c r="G113" s="146">
        <f t="shared" si="32"/>
        <v>0</v>
      </c>
    </row>
    <row r="114" spans="1:7" x14ac:dyDescent="0.25">
      <c r="A114" s="80" t="s">
        <v>333</v>
      </c>
      <c r="B114" s="146">
        <v>0</v>
      </c>
      <c r="C114" s="146">
        <v>0</v>
      </c>
      <c r="D114" s="146">
        <f t="shared" ref="D114:D122" si="33">B114+C114</f>
        <v>0</v>
      </c>
      <c r="E114" s="146">
        <v>0</v>
      </c>
      <c r="F114" s="146">
        <v>0</v>
      </c>
      <c r="G114" s="146">
        <f t="shared" ref="G114:G122" si="34">D114-E114</f>
        <v>0</v>
      </c>
    </row>
    <row r="115" spans="1:7" x14ac:dyDescent="0.25">
      <c r="A115" s="80" t="s">
        <v>334</v>
      </c>
      <c r="B115" s="146">
        <v>0</v>
      </c>
      <c r="C115" s="146">
        <v>0</v>
      </c>
      <c r="D115" s="146">
        <f t="shared" si="33"/>
        <v>0</v>
      </c>
      <c r="E115" s="146">
        <v>0</v>
      </c>
      <c r="F115" s="146">
        <v>0</v>
      </c>
      <c r="G115" s="146">
        <f t="shared" si="34"/>
        <v>0</v>
      </c>
    </row>
    <row r="116" spans="1:7" x14ac:dyDescent="0.25">
      <c r="A116" s="80" t="s">
        <v>335</v>
      </c>
      <c r="B116" s="146">
        <v>0</v>
      </c>
      <c r="C116" s="146">
        <v>0</v>
      </c>
      <c r="D116" s="146">
        <f t="shared" si="33"/>
        <v>0</v>
      </c>
      <c r="E116" s="146">
        <v>0</v>
      </c>
      <c r="F116" s="146">
        <v>0</v>
      </c>
      <c r="G116" s="146">
        <f t="shared" si="34"/>
        <v>0</v>
      </c>
    </row>
    <row r="117" spans="1:7" x14ac:dyDescent="0.25">
      <c r="A117" s="80" t="s">
        <v>336</v>
      </c>
      <c r="B117" s="146">
        <v>0</v>
      </c>
      <c r="C117" s="146">
        <v>0</v>
      </c>
      <c r="D117" s="146">
        <f t="shared" si="33"/>
        <v>0</v>
      </c>
      <c r="E117" s="146">
        <v>0</v>
      </c>
      <c r="F117" s="146">
        <v>0</v>
      </c>
      <c r="G117" s="146">
        <f t="shared" si="34"/>
        <v>0</v>
      </c>
    </row>
    <row r="118" spans="1:7" x14ac:dyDescent="0.25">
      <c r="A118" s="80" t="s">
        <v>337</v>
      </c>
      <c r="B118" s="146">
        <v>0</v>
      </c>
      <c r="C118" s="146">
        <v>0</v>
      </c>
      <c r="D118" s="146">
        <f t="shared" si="33"/>
        <v>0</v>
      </c>
      <c r="E118" s="146">
        <v>0</v>
      </c>
      <c r="F118" s="146">
        <v>0</v>
      </c>
      <c r="G118" s="146">
        <f t="shared" si="34"/>
        <v>0</v>
      </c>
    </row>
    <row r="119" spans="1:7" x14ac:dyDescent="0.25">
      <c r="A119" s="80" t="s">
        <v>338</v>
      </c>
      <c r="B119" s="146">
        <v>0</v>
      </c>
      <c r="C119" s="146">
        <v>0</v>
      </c>
      <c r="D119" s="146">
        <f t="shared" si="33"/>
        <v>0</v>
      </c>
      <c r="E119" s="146">
        <v>0</v>
      </c>
      <c r="F119" s="146">
        <v>0</v>
      </c>
      <c r="G119" s="146">
        <f t="shared" si="34"/>
        <v>0</v>
      </c>
    </row>
    <row r="120" spans="1:7" x14ac:dyDescent="0.25">
      <c r="A120" s="80" t="s">
        <v>339</v>
      </c>
      <c r="B120" s="146">
        <v>0</v>
      </c>
      <c r="C120" s="146">
        <v>0</v>
      </c>
      <c r="D120" s="146">
        <f t="shared" si="33"/>
        <v>0</v>
      </c>
      <c r="E120" s="146">
        <v>0</v>
      </c>
      <c r="F120" s="146">
        <v>0</v>
      </c>
      <c r="G120" s="146">
        <f t="shared" si="34"/>
        <v>0</v>
      </c>
    </row>
    <row r="121" spans="1:7" x14ac:dyDescent="0.25">
      <c r="A121" s="80" t="s">
        <v>340</v>
      </c>
      <c r="B121" s="146">
        <v>0</v>
      </c>
      <c r="C121" s="146">
        <v>0</v>
      </c>
      <c r="D121" s="146">
        <f t="shared" si="33"/>
        <v>0</v>
      </c>
      <c r="E121" s="146">
        <v>0</v>
      </c>
      <c r="F121" s="146">
        <v>0</v>
      </c>
      <c r="G121" s="146">
        <f t="shared" si="34"/>
        <v>0</v>
      </c>
    </row>
    <row r="122" spans="1:7" x14ac:dyDescent="0.25">
      <c r="A122" s="80" t="s">
        <v>341</v>
      </c>
      <c r="B122" s="146">
        <v>0</v>
      </c>
      <c r="C122" s="146">
        <v>0</v>
      </c>
      <c r="D122" s="146">
        <f t="shared" si="33"/>
        <v>0</v>
      </c>
      <c r="E122" s="146">
        <v>0</v>
      </c>
      <c r="F122" s="146">
        <v>0</v>
      </c>
      <c r="G122" s="146">
        <f t="shared" si="34"/>
        <v>0</v>
      </c>
    </row>
    <row r="123" spans="1:7" x14ac:dyDescent="0.25">
      <c r="A123" s="79" t="s">
        <v>342</v>
      </c>
      <c r="B123" s="146">
        <f>SUM(B124:B132)</f>
        <v>0</v>
      </c>
      <c r="C123" s="146">
        <f t="shared" ref="C123:G123" si="35">SUM(C124:C132)</f>
        <v>0</v>
      </c>
      <c r="D123" s="146">
        <f t="shared" si="35"/>
        <v>0</v>
      </c>
      <c r="E123" s="146">
        <f t="shared" si="35"/>
        <v>0</v>
      </c>
      <c r="F123" s="146">
        <f t="shared" si="35"/>
        <v>0</v>
      </c>
      <c r="G123" s="146">
        <f t="shared" si="35"/>
        <v>0</v>
      </c>
    </row>
    <row r="124" spans="1:7" x14ac:dyDescent="0.25">
      <c r="A124" s="80" t="s">
        <v>343</v>
      </c>
      <c r="B124" s="146">
        <v>0</v>
      </c>
      <c r="C124" s="146">
        <v>0</v>
      </c>
      <c r="D124" s="146">
        <f t="shared" ref="D124:D132" si="36">B124+C124</f>
        <v>0</v>
      </c>
      <c r="E124" s="146">
        <v>0</v>
      </c>
      <c r="F124" s="146">
        <v>0</v>
      </c>
      <c r="G124" s="146">
        <f t="shared" ref="G124:G132" si="37">D124-E124</f>
        <v>0</v>
      </c>
    </row>
    <row r="125" spans="1:7" x14ac:dyDescent="0.25">
      <c r="A125" s="80" t="s">
        <v>344</v>
      </c>
      <c r="B125" s="146">
        <v>0</v>
      </c>
      <c r="C125" s="146">
        <v>0</v>
      </c>
      <c r="D125" s="146">
        <f t="shared" si="36"/>
        <v>0</v>
      </c>
      <c r="E125" s="146">
        <v>0</v>
      </c>
      <c r="F125" s="146">
        <v>0</v>
      </c>
      <c r="G125" s="146">
        <f t="shared" si="37"/>
        <v>0</v>
      </c>
    </row>
    <row r="126" spans="1:7" x14ac:dyDescent="0.25">
      <c r="A126" s="80" t="s">
        <v>345</v>
      </c>
      <c r="B126" s="146">
        <v>0</v>
      </c>
      <c r="C126" s="146">
        <v>0</v>
      </c>
      <c r="D126" s="146">
        <f t="shared" si="36"/>
        <v>0</v>
      </c>
      <c r="E126" s="146">
        <v>0</v>
      </c>
      <c r="F126" s="146">
        <v>0</v>
      </c>
      <c r="G126" s="146">
        <f t="shared" si="37"/>
        <v>0</v>
      </c>
    </row>
    <row r="127" spans="1:7" x14ac:dyDescent="0.25">
      <c r="A127" s="80" t="s">
        <v>346</v>
      </c>
      <c r="B127" s="146">
        <v>0</v>
      </c>
      <c r="C127" s="146">
        <v>0</v>
      </c>
      <c r="D127" s="146">
        <f t="shared" si="36"/>
        <v>0</v>
      </c>
      <c r="E127" s="146">
        <v>0</v>
      </c>
      <c r="F127" s="146">
        <v>0</v>
      </c>
      <c r="G127" s="146">
        <f t="shared" si="37"/>
        <v>0</v>
      </c>
    </row>
    <row r="128" spans="1:7" x14ac:dyDescent="0.25">
      <c r="A128" s="80" t="s">
        <v>347</v>
      </c>
      <c r="B128" s="146">
        <v>0</v>
      </c>
      <c r="C128" s="146">
        <v>0</v>
      </c>
      <c r="D128" s="146">
        <f t="shared" si="36"/>
        <v>0</v>
      </c>
      <c r="E128" s="146">
        <v>0</v>
      </c>
      <c r="F128" s="146">
        <v>0</v>
      </c>
      <c r="G128" s="146">
        <f t="shared" si="37"/>
        <v>0</v>
      </c>
    </row>
    <row r="129" spans="1:7" x14ac:dyDescent="0.25">
      <c r="A129" s="80" t="s">
        <v>348</v>
      </c>
      <c r="B129" s="146">
        <v>0</v>
      </c>
      <c r="C129" s="146">
        <v>0</v>
      </c>
      <c r="D129" s="146">
        <f t="shared" si="36"/>
        <v>0</v>
      </c>
      <c r="E129" s="146">
        <v>0</v>
      </c>
      <c r="F129" s="146">
        <v>0</v>
      </c>
      <c r="G129" s="146">
        <f t="shared" si="37"/>
        <v>0</v>
      </c>
    </row>
    <row r="130" spans="1:7" x14ac:dyDescent="0.25">
      <c r="A130" s="80" t="s">
        <v>349</v>
      </c>
      <c r="B130" s="146">
        <v>0</v>
      </c>
      <c r="C130" s="146">
        <v>0</v>
      </c>
      <c r="D130" s="146">
        <f t="shared" si="36"/>
        <v>0</v>
      </c>
      <c r="E130" s="146">
        <v>0</v>
      </c>
      <c r="F130" s="146">
        <v>0</v>
      </c>
      <c r="G130" s="146">
        <f t="shared" si="37"/>
        <v>0</v>
      </c>
    </row>
    <row r="131" spans="1:7" x14ac:dyDescent="0.25">
      <c r="A131" s="80" t="s">
        <v>350</v>
      </c>
      <c r="B131" s="146">
        <v>0</v>
      </c>
      <c r="C131" s="146">
        <v>0</v>
      </c>
      <c r="D131" s="146">
        <f t="shared" si="36"/>
        <v>0</v>
      </c>
      <c r="E131" s="146">
        <v>0</v>
      </c>
      <c r="F131" s="146">
        <v>0</v>
      </c>
      <c r="G131" s="146">
        <f t="shared" si="37"/>
        <v>0</v>
      </c>
    </row>
    <row r="132" spans="1:7" x14ac:dyDescent="0.25">
      <c r="A132" s="80" t="s">
        <v>351</v>
      </c>
      <c r="B132" s="146">
        <v>0</v>
      </c>
      <c r="C132" s="146">
        <v>0</v>
      </c>
      <c r="D132" s="146">
        <f t="shared" si="36"/>
        <v>0</v>
      </c>
      <c r="E132" s="146">
        <v>0</v>
      </c>
      <c r="F132" s="146">
        <v>0</v>
      </c>
      <c r="G132" s="146">
        <f t="shared" si="37"/>
        <v>0</v>
      </c>
    </row>
    <row r="133" spans="1:7" x14ac:dyDescent="0.25">
      <c r="A133" s="79" t="s">
        <v>352</v>
      </c>
      <c r="B133" s="146">
        <f>SUM(B134:B136)</f>
        <v>0</v>
      </c>
      <c r="C133" s="146">
        <f t="shared" ref="C133:G133" si="38">SUM(C134:C136)</f>
        <v>0</v>
      </c>
      <c r="D133" s="146">
        <f t="shared" si="38"/>
        <v>0</v>
      </c>
      <c r="E133" s="146">
        <f t="shared" si="38"/>
        <v>0</v>
      </c>
      <c r="F133" s="146">
        <f t="shared" si="38"/>
        <v>0</v>
      </c>
      <c r="G133" s="146">
        <f t="shared" si="38"/>
        <v>0</v>
      </c>
    </row>
    <row r="134" spans="1:7" x14ac:dyDescent="0.25">
      <c r="A134" s="80" t="s">
        <v>353</v>
      </c>
      <c r="B134" s="146">
        <v>0</v>
      </c>
      <c r="C134" s="146">
        <v>0</v>
      </c>
      <c r="D134" s="146">
        <f t="shared" ref="D134:D157" si="39">B134+C134</f>
        <v>0</v>
      </c>
      <c r="E134" s="146">
        <v>0</v>
      </c>
      <c r="F134" s="146">
        <v>0</v>
      </c>
      <c r="G134" s="146">
        <f t="shared" ref="G134:G136" si="40">D134-E134</f>
        <v>0</v>
      </c>
    </row>
    <row r="135" spans="1:7" x14ac:dyDescent="0.25">
      <c r="A135" s="80" t="s">
        <v>354</v>
      </c>
      <c r="B135" s="146">
        <v>0</v>
      </c>
      <c r="C135" s="146">
        <v>0</v>
      </c>
      <c r="D135" s="146">
        <f t="shared" si="39"/>
        <v>0</v>
      </c>
      <c r="E135" s="146">
        <v>0</v>
      </c>
      <c r="F135" s="146">
        <v>0</v>
      </c>
      <c r="G135" s="146">
        <f t="shared" si="40"/>
        <v>0</v>
      </c>
    </row>
    <row r="136" spans="1:7" x14ac:dyDescent="0.25">
      <c r="A136" s="80" t="s">
        <v>355</v>
      </c>
      <c r="B136" s="146">
        <v>0</v>
      </c>
      <c r="C136" s="146">
        <v>0</v>
      </c>
      <c r="D136" s="146">
        <f t="shared" si="39"/>
        <v>0</v>
      </c>
      <c r="E136" s="146">
        <v>0</v>
      </c>
      <c r="F136" s="146">
        <v>0</v>
      </c>
      <c r="G136" s="146">
        <f t="shared" si="40"/>
        <v>0</v>
      </c>
    </row>
    <row r="137" spans="1:7" x14ac:dyDescent="0.25">
      <c r="A137" s="79" t="s">
        <v>356</v>
      </c>
      <c r="B137" s="146">
        <f>SUM(B138:B142,B144:B145)</f>
        <v>0</v>
      </c>
      <c r="C137" s="146">
        <f t="shared" ref="C137:G137" si="41">SUM(C138:C142,C144:C145)</f>
        <v>0</v>
      </c>
      <c r="D137" s="146">
        <f t="shared" si="41"/>
        <v>0</v>
      </c>
      <c r="E137" s="146">
        <f t="shared" si="41"/>
        <v>0</v>
      </c>
      <c r="F137" s="146">
        <f t="shared" si="41"/>
        <v>0</v>
      </c>
      <c r="G137" s="146">
        <f t="shared" si="41"/>
        <v>0</v>
      </c>
    </row>
    <row r="138" spans="1:7" x14ac:dyDescent="0.25">
      <c r="A138" s="80" t="s">
        <v>357</v>
      </c>
      <c r="B138" s="146">
        <v>0</v>
      </c>
      <c r="C138" s="146">
        <v>0</v>
      </c>
      <c r="D138" s="146">
        <f t="shared" si="39"/>
        <v>0</v>
      </c>
      <c r="E138" s="146">
        <v>0</v>
      </c>
      <c r="F138" s="146">
        <v>0</v>
      </c>
      <c r="G138" s="146">
        <f t="shared" ref="G138:G145" si="42">D138-E138</f>
        <v>0</v>
      </c>
    </row>
    <row r="139" spans="1:7" x14ac:dyDescent="0.25">
      <c r="A139" s="80" t="s">
        <v>358</v>
      </c>
      <c r="B139" s="146">
        <v>0</v>
      </c>
      <c r="C139" s="146">
        <v>0</v>
      </c>
      <c r="D139" s="146">
        <f t="shared" si="39"/>
        <v>0</v>
      </c>
      <c r="E139" s="146">
        <v>0</v>
      </c>
      <c r="F139" s="146">
        <v>0</v>
      </c>
      <c r="G139" s="146">
        <f t="shared" si="42"/>
        <v>0</v>
      </c>
    </row>
    <row r="140" spans="1:7" x14ac:dyDescent="0.25">
      <c r="A140" s="80" t="s">
        <v>359</v>
      </c>
      <c r="B140" s="146">
        <v>0</v>
      </c>
      <c r="C140" s="146">
        <v>0</v>
      </c>
      <c r="D140" s="146">
        <f t="shared" si="39"/>
        <v>0</v>
      </c>
      <c r="E140" s="146">
        <v>0</v>
      </c>
      <c r="F140" s="146">
        <v>0</v>
      </c>
      <c r="G140" s="146">
        <f t="shared" si="42"/>
        <v>0</v>
      </c>
    </row>
    <row r="141" spans="1:7" x14ac:dyDescent="0.25">
      <c r="A141" s="80" t="s">
        <v>360</v>
      </c>
      <c r="B141" s="146">
        <v>0</v>
      </c>
      <c r="C141" s="146">
        <v>0</v>
      </c>
      <c r="D141" s="146">
        <f t="shared" si="39"/>
        <v>0</v>
      </c>
      <c r="E141" s="146">
        <v>0</v>
      </c>
      <c r="F141" s="146">
        <v>0</v>
      </c>
      <c r="G141" s="146">
        <f t="shared" si="42"/>
        <v>0</v>
      </c>
    </row>
    <row r="142" spans="1:7" x14ac:dyDescent="0.25">
      <c r="A142" s="80" t="s">
        <v>361</v>
      </c>
      <c r="B142" s="146">
        <v>0</v>
      </c>
      <c r="C142" s="146">
        <v>0</v>
      </c>
      <c r="D142" s="146">
        <f t="shared" si="39"/>
        <v>0</v>
      </c>
      <c r="E142" s="146">
        <v>0</v>
      </c>
      <c r="F142" s="146">
        <v>0</v>
      </c>
      <c r="G142" s="146">
        <f t="shared" si="42"/>
        <v>0</v>
      </c>
    </row>
    <row r="143" spans="1:7" x14ac:dyDescent="0.25">
      <c r="A143" s="80" t="s">
        <v>362</v>
      </c>
      <c r="B143" s="146">
        <v>0</v>
      </c>
      <c r="C143" s="146">
        <v>0</v>
      </c>
      <c r="D143" s="146">
        <f t="shared" si="39"/>
        <v>0</v>
      </c>
      <c r="E143" s="146">
        <v>0</v>
      </c>
      <c r="F143" s="146">
        <v>0</v>
      </c>
      <c r="G143" s="146">
        <f t="shared" si="42"/>
        <v>0</v>
      </c>
    </row>
    <row r="144" spans="1:7" x14ac:dyDescent="0.25">
      <c r="A144" s="80" t="s">
        <v>363</v>
      </c>
      <c r="B144" s="146">
        <v>0</v>
      </c>
      <c r="C144" s="146">
        <v>0</v>
      </c>
      <c r="D144" s="146">
        <f t="shared" si="39"/>
        <v>0</v>
      </c>
      <c r="E144" s="146">
        <v>0</v>
      </c>
      <c r="F144" s="146">
        <v>0</v>
      </c>
      <c r="G144" s="146">
        <f t="shared" si="42"/>
        <v>0</v>
      </c>
    </row>
    <row r="145" spans="1:7" x14ac:dyDescent="0.25">
      <c r="A145" s="80" t="s">
        <v>364</v>
      </c>
      <c r="B145" s="146">
        <v>0</v>
      </c>
      <c r="C145" s="146">
        <v>0</v>
      </c>
      <c r="D145" s="146">
        <f t="shared" si="39"/>
        <v>0</v>
      </c>
      <c r="E145" s="146">
        <v>0</v>
      </c>
      <c r="F145" s="146">
        <v>0</v>
      </c>
      <c r="G145" s="146">
        <f t="shared" si="42"/>
        <v>0</v>
      </c>
    </row>
    <row r="146" spans="1:7" x14ac:dyDescent="0.25">
      <c r="A146" s="79" t="s">
        <v>365</v>
      </c>
      <c r="B146" s="146">
        <f>SUM(B147:B149)</f>
        <v>0</v>
      </c>
      <c r="C146" s="146">
        <f t="shared" ref="C146:G146" si="43">SUM(C147:C149)</f>
        <v>0</v>
      </c>
      <c r="D146" s="146">
        <f t="shared" si="43"/>
        <v>0</v>
      </c>
      <c r="E146" s="146">
        <f t="shared" si="43"/>
        <v>0</v>
      </c>
      <c r="F146" s="146">
        <f t="shared" si="43"/>
        <v>0</v>
      </c>
      <c r="G146" s="146">
        <f t="shared" si="43"/>
        <v>0</v>
      </c>
    </row>
    <row r="147" spans="1:7" x14ac:dyDescent="0.25">
      <c r="A147" s="80" t="s">
        <v>366</v>
      </c>
      <c r="B147" s="146">
        <v>0</v>
      </c>
      <c r="C147" s="146">
        <v>0</v>
      </c>
      <c r="D147" s="146">
        <f t="shared" si="39"/>
        <v>0</v>
      </c>
      <c r="E147" s="146">
        <v>0</v>
      </c>
      <c r="F147" s="146">
        <v>0</v>
      </c>
      <c r="G147" s="146">
        <f t="shared" ref="G147:G149" si="44">D147-E147</f>
        <v>0</v>
      </c>
    </row>
    <row r="148" spans="1:7" x14ac:dyDescent="0.25">
      <c r="A148" s="80" t="s">
        <v>367</v>
      </c>
      <c r="B148" s="146">
        <v>0</v>
      </c>
      <c r="C148" s="146">
        <v>0</v>
      </c>
      <c r="D148" s="146">
        <f t="shared" si="39"/>
        <v>0</v>
      </c>
      <c r="E148" s="146">
        <v>0</v>
      </c>
      <c r="F148" s="146">
        <v>0</v>
      </c>
      <c r="G148" s="146">
        <f t="shared" si="44"/>
        <v>0</v>
      </c>
    </row>
    <row r="149" spans="1:7" x14ac:dyDescent="0.25">
      <c r="A149" s="80" t="s">
        <v>368</v>
      </c>
      <c r="B149" s="146">
        <v>0</v>
      </c>
      <c r="C149" s="146">
        <v>0</v>
      </c>
      <c r="D149" s="146">
        <f t="shared" si="39"/>
        <v>0</v>
      </c>
      <c r="E149" s="146">
        <v>0</v>
      </c>
      <c r="F149" s="146">
        <v>0</v>
      </c>
      <c r="G149" s="146">
        <f t="shared" si="44"/>
        <v>0</v>
      </c>
    </row>
    <row r="150" spans="1:7" x14ac:dyDescent="0.25">
      <c r="A150" s="79" t="s">
        <v>369</v>
      </c>
      <c r="B150" s="146">
        <f>SUM(B151:B157)</f>
        <v>0</v>
      </c>
      <c r="C150" s="146">
        <f t="shared" ref="C150:G150" si="45">SUM(C151:C157)</f>
        <v>0</v>
      </c>
      <c r="D150" s="146">
        <f t="shared" si="45"/>
        <v>0</v>
      </c>
      <c r="E150" s="146">
        <f t="shared" si="45"/>
        <v>0</v>
      </c>
      <c r="F150" s="146">
        <f t="shared" si="45"/>
        <v>0</v>
      </c>
      <c r="G150" s="146">
        <f t="shared" si="45"/>
        <v>0</v>
      </c>
    </row>
    <row r="151" spans="1:7" x14ac:dyDescent="0.25">
      <c r="A151" s="80" t="s">
        <v>370</v>
      </c>
      <c r="B151" s="146">
        <v>0</v>
      </c>
      <c r="C151" s="146">
        <v>0</v>
      </c>
      <c r="D151" s="146">
        <f t="shared" si="39"/>
        <v>0</v>
      </c>
      <c r="E151" s="146">
        <v>0</v>
      </c>
      <c r="F151" s="146">
        <v>0</v>
      </c>
      <c r="G151" s="146">
        <f t="shared" ref="G151:G157" si="46">D151-E151</f>
        <v>0</v>
      </c>
    </row>
    <row r="152" spans="1:7" x14ac:dyDescent="0.25">
      <c r="A152" s="80" t="s">
        <v>371</v>
      </c>
      <c r="B152" s="146">
        <v>0</v>
      </c>
      <c r="C152" s="146">
        <v>0</v>
      </c>
      <c r="D152" s="146">
        <f t="shared" si="39"/>
        <v>0</v>
      </c>
      <c r="E152" s="146">
        <v>0</v>
      </c>
      <c r="F152" s="146">
        <v>0</v>
      </c>
      <c r="G152" s="146">
        <f t="shared" si="46"/>
        <v>0</v>
      </c>
    </row>
    <row r="153" spans="1:7" x14ac:dyDescent="0.25">
      <c r="A153" s="80" t="s">
        <v>372</v>
      </c>
      <c r="B153" s="146">
        <v>0</v>
      </c>
      <c r="C153" s="146">
        <v>0</v>
      </c>
      <c r="D153" s="146">
        <f t="shared" si="39"/>
        <v>0</v>
      </c>
      <c r="E153" s="146">
        <v>0</v>
      </c>
      <c r="F153" s="146">
        <v>0</v>
      </c>
      <c r="G153" s="146">
        <f t="shared" si="46"/>
        <v>0</v>
      </c>
    </row>
    <row r="154" spans="1:7" x14ac:dyDescent="0.25">
      <c r="A154" s="82" t="s">
        <v>373</v>
      </c>
      <c r="B154" s="146">
        <v>0</v>
      </c>
      <c r="C154" s="146">
        <v>0</v>
      </c>
      <c r="D154" s="146">
        <f t="shared" si="39"/>
        <v>0</v>
      </c>
      <c r="E154" s="146">
        <v>0</v>
      </c>
      <c r="F154" s="146">
        <v>0</v>
      </c>
      <c r="G154" s="146">
        <f t="shared" si="46"/>
        <v>0</v>
      </c>
    </row>
    <row r="155" spans="1:7" x14ac:dyDescent="0.25">
      <c r="A155" s="80" t="s">
        <v>374</v>
      </c>
      <c r="B155" s="146">
        <v>0</v>
      </c>
      <c r="C155" s="146">
        <v>0</v>
      </c>
      <c r="D155" s="146">
        <f t="shared" si="39"/>
        <v>0</v>
      </c>
      <c r="E155" s="146">
        <v>0</v>
      </c>
      <c r="F155" s="146">
        <v>0</v>
      </c>
      <c r="G155" s="146">
        <f t="shared" si="46"/>
        <v>0</v>
      </c>
    </row>
    <row r="156" spans="1:7" x14ac:dyDescent="0.25">
      <c r="A156" s="80" t="s">
        <v>375</v>
      </c>
      <c r="B156" s="146">
        <v>0</v>
      </c>
      <c r="C156" s="146">
        <v>0</v>
      </c>
      <c r="D156" s="146">
        <f t="shared" si="39"/>
        <v>0</v>
      </c>
      <c r="E156" s="146">
        <v>0</v>
      </c>
      <c r="F156" s="146">
        <v>0</v>
      </c>
      <c r="G156" s="146">
        <f t="shared" si="46"/>
        <v>0</v>
      </c>
    </row>
    <row r="157" spans="1:7" x14ac:dyDescent="0.25">
      <c r="A157" s="80" t="s">
        <v>376</v>
      </c>
      <c r="B157" s="146">
        <v>0</v>
      </c>
      <c r="C157" s="146">
        <v>0</v>
      </c>
      <c r="D157" s="146">
        <f t="shared" si="39"/>
        <v>0</v>
      </c>
      <c r="E157" s="146">
        <v>0</v>
      </c>
      <c r="F157" s="146">
        <v>0</v>
      </c>
      <c r="G157" s="146">
        <f t="shared" si="46"/>
        <v>0</v>
      </c>
    </row>
    <row r="158" spans="1:7" x14ac:dyDescent="0.25">
      <c r="A158" s="83"/>
      <c r="B158" s="148"/>
      <c r="C158" s="148"/>
      <c r="D158" s="148"/>
      <c r="E158" s="148"/>
      <c r="F158" s="148"/>
      <c r="G158" s="148"/>
    </row>
    <row r="159" spans="1:7" x14ac:dyDescent="0.25">
      <c r="A159" s="29" t="s">
        <v>378</v>
      </c>
      <c r="B159" s="145">
        <f>B9+B84</f>
        <v>190840529.04000002</v>
      </c>
      <c r="C159" s="145">
        <f t="shared" ref="C159:G159" si="47">C9+C84</f>
        <v>188105715.13000003</v>
      </c>
      <c r="D159" s="145">
        <f t="shared" si="47"/>
        <v>378946244.17000002</v>
      </c>
      <c r="E159" s="145">
        <f t="shared" si="47"/>
        <v>363574361.50999999</v>
      </c>
      <c r="F159" s="145">
        <f t="shared" si="47"/>
        <v>363152510.36000001</v>
      </c>
      <c r="G159" s="145">
        <f t="shared" si="47"/>
        <v>15371882.660000009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A10" sqref="A10:A15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2" t="s">
        <v>379</v>
      </c>
      <c r="B1" s="183"/>
      <c r="C1" s="183"/>
      <c r="D1" s="183"/>
      <c r="E1" s="183"/>
      <c r="F1" s="183"/>
      <c r="G1" s="184"/>
    </row>
    <row r="2" spans="1:7" ht="15" customHeight="1" x14ac:dyDescent="0.25">
      <c r="A2" s="102" t="str">
        <f>'Formato 1'!A2</f>
        <v xml:space="preserve"> COMISIÓN ESTATAL DE ATENCIÓN INTEGRAL A VÍCTIMAS</v>
      </c>
      <c r="B2" s="103"/>
      <c r="C2" s="103"/>
      <c r="D2" s="103"/>
      <c r="E2" s="103"/>
      <c r="F2" s="103"/>
      <c r="G2" s="104"/>
    </row>
    <row r="3" spans="1:7" ht="15" customHeight="1" x14ac:dyDescent="0.25">
      <c r="A3" s="105" t="s">
        <v>296</v>
      </c>
      <c r="B3" s="106"/>
      <c r="C3" s="106"/>
      <c r="D3" s="106"/>
      <c r="E3" s="106"/>
      <c r="F3" s="106"/>
      <c r="G3" s="107"/>
    </row>
    <row r="4" spans="1:7" ht="15" customHeight="1" x14ac:dyDescent="0.25">
      <c r="A4" s="105" t="s">
        <v>380</v>
      </c>
      <c r="B4" s="106"/>
      <c r="C4" s="106"/>
      <c r="D4" s="106"/>
      <c r="E4" s="106"/>
      <c r="F4" s="106"/>
      <c r="G4" s="107"/>
    </row>
    <row r="5" spans="1:7" ht="15" customHeight="1" x14ac:dyDescent="0.25">
      <c r="A5" s="105" t="str">
        <f>'Formato 3'!A4</f>
        <v>Del 01 de Enero al 31 de Diciembre de 2025</v>
      </c>
      <c r="B5" s="106"/>
      <c r="C5" s="106"/>
      <c r="D5" s="106"/>
      <c r="E5" s="106"/>
      <c r="F5" s="106"/>
      <c r="G5" s="107"/>
    </row>
    <row r="6" spans="1:7" x14ac:dyDescent="0.25">
      <c r="A6" s="108" t="s">
        <v>2</v>
      </c>
      <c r="B6" s="109"/>
      <c r="C6" s="109"/>
      <c r="D6" s="109"/>
      <c r="E6" s="109"/>
      <c r="F6" s="109"/>
      <c r="G6" s="110"/>
    </row>
    <row r="7" spans="1:7" ht="15" customHeight="1" x14ac:dyDescent="0.25">
      <c r="A7" s="177" t="s">
        <v>4</v>
      </c>
      <c r="B7" s="179" t="s">
        <v>298</v>
      </c>
      <c r="C7" s="179"/>
      <c r="D7" s="179"/>
      <c r="E7" s="179"/>
      <c r="F7" s="179"/>
      <c r="G7" s="181" t="s">
        <v>299</v>
      </c>
    </row>
    <row r="8" spans="1:7" ht="30" x14ac:dyDescent="0.25">
      <c r="A8" s="178"/>
      <c r="B8" s="25" t="s">
        <v>204</v>
      </c>
      <c r="C8" s="7" t="s">
        <v>230</v>
      </c>
      <c r="D8" s="25" t="s">
        <v>231</v>
      </c>
      <c r="E8" s="25" t="s">
        <v>189</v>
      </c>
      <c r="F8" s="25" t="s">
        <v>205</v>
      </c>
      <c r="G8" s="180"/>
    </row>
    <row r="9" spans="1:7" ht="15.75" customHeight="1" x14ac:dyDescent="0.25">
      <c r="A9" s="26" t="s">
        <v>381</v>
      </c>
      <c r="B9" s="149">
        <f>SUM(B10:B18)</f>
        <v>190840529.04000002</v>
      </c>
      <c r="C9" s="149">
        <f t="shared" ref="C9:G9" si="0">SUM(C10:C18)</f>
        <v>188105715.13</v>
      </c>
      <c r="D9" s="149">
        <f t="shared" si="0"/>
        <v>378946244.17000002</v>
      </c>
      <c r="E9" s="149">
        <f t="shared" si="0"/>
        <v>363574361.51000005</v>
      </c>
      <c r="F9" s="149">
        <f t="shared" si="0"/>
        <v>363152510.36000007</v>
      </c>
      <c r="G9" s="149">
        <f t="shared" si="0"/>
        <v>15371882.660000015</v>
      </c>
    </row>
    <row r="10" spans="1:7" x14ac:dyDescent="0.25">
      <c r="A10" s="62" t="s">
        <v>560</v>
      </c>
      <c r="B10" s="150">
        <v>19262022.579999998</v>
      </c>
      <c r="C10" s="150">
        <v>-1050341.8400000001</v>
      </c>
      <c r="D10" s="151">
        <f>B10+C10</f>
        <v>18211680.739999998</v>
      </c>
      <c r="E10" s="150">
        <v>16418313.189999999</v>
      </c>
      <c r="F10" s="150">
        <v>16335050.310000001</v>
      </c>
      <c r="G10" s="151">
        <f>D10-E10</f>
        <v>1793367.5499999989</v>
      </c>
    </row>
    <row r="11" spans="1:7" x14ac:dyDescent="0.25">
      <c r="A11" s="62" t="s">
        <v>561</v>
      </c>
      <c r="B11" s="150">
        <v>3218468.7</v>
      </c>
      <c r="C11" s="150">
        <v>22069202.379999999</v>
      </c>
      <c r="D11" s="151">
        <f t="shared" ref="D11:D17" si="1">B11+C11</f>
        <v>25287671.079999998</v>
      </c>
      <c r="E11" s="150">
        <v>24237434.949999999</v>
      </c>
      <c r="F11" s="150">
        <v>24237434.949999999</v>
      </c>
      <c r="G11" s="151">
        <f t="shared" ref="G11:G17" si="2">D11-E11</f>
        <v>1050236.129999999</v>
      </c>
    </row>
    <row r="12" spans="1:7" x14ac:dyDescent="0.25">
      <c r="A12" s="62" t="s">
        <v>562</v>
      </c>
      <c r="B12" s="150">
        <v>82692203.760000005</v>
      </c>
      <c r="C12" s="150">
        <v>11473640.789999999</v>
      </c>
      <c r="D12" s="151">
        <f t="shared" si="1"/>
        <v>94165844.550000012</v>
      </c>
      <c r="E12" s="150">
        <v>84952407.049999997</v>
      </c>
      <c r="F12" s="150">
        <v>84613818.780000001</v>
      </c>
      <c r="G12" s="151">
        <f t="shared" si="2"/>
        <v>9213437.5000000149</v>
      </c>
    </row>
    <row r="13" spans="1:7" x14ac:dyDescent="0.25">
      <c r="A13" s="62" t="s">
        <v>563</v>
      </c>
      <c r="B13" s="150">
        <v>80000000</v>
      </c>
      <c r="C13" s="150">
        <v>155226904.36000001</v>
      </c>
      <c r="D13" s="151">
        <f t="shared" si="1"/>
        <v>235226904.36000001</v>
      </c>
      <c r="E13" s="150">
        <v>233791048.05000001</v>
      </c>
      <c r="F13" s="150">
        <v>233791048.05000001</v>
      </c>
      <c r="G13" s="151">
        <f t="shared" si="2"/>
        <v>1435856.3100000024</v>
      </c>
    </row>
    <row r="14" spans="1:7" x14ac:dyDescent="0.25">
      <c r="A14" s="62" t="s">
        <v>564</v>
      </c>
      <c r="B14" s="150">
        <v>5554342.9699999997</v>
      </c>
      <c r="C14" s="150">
        <v>386309.44</v>
      </c>
      <c r="D14" s="151">
        <f t="shared" si="1"/>
        <v>5940652.4100000001</v>
      </c>
      <c r="E14" s="150">
        <v>4165296.04</v>
      </c>
      <c r="F14" s="150">
        <v>4165296.04</v>
      </c>
      <c r="G14" s="151">
        <f t="shared" si="2"/>
        <v>1775356.37</v>
      </c>
    </row>
    <row r="15" spans="1:7" x14ac:dyDescent="0.25">
      <c r="A15" s="62" t="s">
        <v>565</v>
      </c>
      <c r="B15" s="150">
        <v>113491.03</v>
      </c>
      <c r="C15" s="150">
        <v>0</v>
      </c>
      <c r="D15" s="151">
        <f t="shared" si="1"/>
        <v>113491.03</v>
      </c>
      <c r="E15" s="150">
        <v>9862.23</v>
      </c>
      <c r="F15" s="150">
        <v>9862.23</v>
      </c>
      <c r="G15" s="151">
        <f t="shared" si="2"/>
        <v>103628.8</v>
      </c>
    </row>
    <row r="16" spans="1:7" x14ac:dyDescent="0.25">
      <c r="A16" s="62" t="s">
        <v>388</v>
      </c>
      <c r="B16" s="151">
        <v>0</v>
      </c>
      <c r="C16" s="151">
        <v>0</v>
      </c>
      <c r="D16" s="151">
        <f t="shared" si="1"/>
        <v>0</v>
      </c>
      <c r="E16" s="151">
        <v>0</v>
      </c>
      <c r="F16" s="151">
        <v>0</v>
      </c>
      <c r="G16" s="151">
        <f t="shared" si="2"/>
        <v>0</v>
      </c>
    </row>
    <row r="17" spans="1:7" x14ac:dyDescent="0.25">
      <c r="A17" s="62" t="s">
        <v>389</v>
      </c>
      <c r="B17" s="151">
        <v>0</v>
      </c>
      <c r="C17" s="151">
        <v>0</v>
      </c>
      <c r="D17" s="151">
        <f t="shared" si="1"/>
        <v>0</v>
      </c>
      <c r="E17" s="151">
        <v>0</v>
      </c>
      <c r="F17" s="151">
        <v>0</v>
      </c>
      <c r="G17" s="151">
        <f t="shared" si="2"/>
        <v>0</v>
      </c>
    </row>
    <row r="18" spans="1:7" x14ac:dyDescent="0.25">
      <c r="A18" s="30" t="s">
        <v>150</v>
      </c>
      <c r="B18" s="152"/>
      <c r="C18" s="152"/>
      <c r="D18" s="152"/>
      <c r="E18" s="152"/>
      <c r="F18" s="152"/>
      <c r="G18" s="152"/>
    </row>
    <row r="19" spans="1:7" x14ac:dyDescent="0.25">
      <c r="A19" s="3" t="s">
        <v>390</v>
      </c>
      <c r="B19" s="153">
        <f>SUM(B20:B28)</f>
        <v>0</v>
      </c>
      <c r="C19" s="153">
        <f t="shared" ref="C19:G19" si="3">SUM(C20:C28)</f>
        <v>0</v>
      </c>
      <c r="D19" s="153">
        <f t="shared" si="3"/>
        <v>0</v>
      </c>
      <c r="E19" s="153">
        <f t="shared" si="3"/>
        <v>0</v>
      </c>
      <c r="F19" s="153">
        <f t="shared" si="3"/>
        <v>0</v>
      </c>
      <c r="G19" s="153">
        <f t="shared" si="3"/>
        <v>0</v>
      </c>
    </row>
    <row r="20" spans="1:7" x14ac:dyDescent="0.25">
      <c r="A20" s="62" t="s">
        <v>382</v>
      </c>
      <c r="B20" s="151">
        <v>0</v>
      </c>
      <c r="C20" s="151">
        <v>0</v>
      </c>
      <c r="D20" s="151">
        <f t="shared" ref="D20:D28" si="4">B20+C20</f>
        <v>0</v>
      </c>
      <c r="E20" s="151">
        <v>0</v>
      </c>
      <c r="F20" s="151">
        <v>0</v>
      </c>
      <c r="G20" s="151">
        <f t="shared" ref="G20:G28" si="5">D20-E20</f>
        <v>0</v>
      </c>
    </row>
    <row r="21" spans="1:7" x14ac:dyDescent="0.25">
      <c r="A21" s="62" t="s">
        <v>383</v>
      </c>
      <c r="B21" s="151">
        <v>0</v>
      </c>
      <c r="C21" s="151">
        <v>0</v>
      </c>
      <c r="D21" s="151">
        <f t="shared" si="4"/>
        <v>0</v>
      </c>
      <c r="E21" s="151">
        <v>0</v>
      </c>
      <c r="F21" s="151">
        <v>0</v>
      </c>
      <c r="G21" s="151">
        <f t="shared" si="5"/>
        <v>0</v>
      </c>
    </row>
    <row r="22" spans="1:7" x14ac:dyDescent="0.25">
      <c r="A22" s="62" t="s">
        <v>384</v>
      </c>
      <c r="B22" s="151">
        <v>0</v>
      </c>
      <c r="C22" s="151">
        <v>0</v>
      </c>
      <c r="D22" s="151">
        <f t="shared" si="4"/>
        <v>0</v>
      </c>
      <c r="E22" s="151">
        <v>0</v>
      </c>
      <c r="F22" s="151">
        <v>0</v>
      </c>
      <c r="G22" s="151">
        <f t="shared" si="5"/>
        <v>0</v>
      </c>
    </row>
    <row r="23" spans="1:7" x14ac:dyDescent="0.25">
      <c r="A23" s="62" t="s">
        <v>385</v>
      </c>
      <c r="B23" s="151">
        <v>0</v>
      </c>
      <c r="C23" s="151">
        <v>0</v>
      </c>
      <c r="D23" s="151">
        <f t="shared" si="4"/>
        <v>0</v>
      </c>
      <c r="E23" s="151">
        <v>0</v>
      </c>
      <c r="F23" s="151">
        <v>0</v>
      </c>
      <c r="G23" s="151">
        <f t="shared" si="5"/>
        <v>0</v>
      </c>
    </row>
    <row r="24" spans="1:7" x14ac:dyDescent="0.25">
      <c r="A24" s="62" t="s">
        <v>386</v>
      </c>
      <c r="B24" s="151">
        <v>0</v>
      </c>
      <c r="C24" s="151">
        <v>0</v>
      </c>
      <c r="D24" s="151">
        <f t="shared" si="4"/>
        <v>0</v>
      </c>
      <c r="E24" s="151">
        <v>0</v>
      </c>
      <c r="F24" s="151">
        <v>0</v>
      </c>
      <c r="G24" s="151">
        <f t="shared" si="5"/>
        <v>0</v>
      </c>
    </row>
    <row r="25" spans="1:7" x14ac:dyDescent="0.25">
      <c r="A25" s="62" t="s">
        <v>387</v>
      </c>
      <c r="B25" s="151">
        <v>0</v>
      </c>
      <c r="C25" s="151">
        <v>0</v>
      </c>
      <c r="D25" s="151">
        <f t="shared" si="4"/>
        <v>0</v>
      </c>
      <c r="E25" s="151">
        <v>0</v>
      </c>
      <c r="F25" s="151">
        <v>0</v>
      </c>
      <c r="G25" s="151">
        <f t="shared" si="5"/>
        <v>0</v>
      </c>
    </row>
    <row r="26" spans="1:7" x14ac:dyDescent="0.25">
      <c r="A26" s="62" t="s">
        <v>388</v>
      </c>
      <c r="B26" s="151">
        <v>0</v>
      </c>
      <c r="C26" s="151">
        <v>0</v>
      </c>
      <c r="D26" s="151">
        <f t="shared" si="4"/>
        <v>0</v>
      </c>
      <c r="E26" s="151">
        <v>0</v>
      </c>
      <c r="F26" s="151">
        <v>0</v>
      </c>
      <c r="G26" s="151">
        <f t="shared" si="5"/>
        <v>0</v>
      </c>
    </row>
    <row r="27" spans="1:7" x14ac:dyDescent="0.25">
      <c r="A27" s="62" t="s">
        <v>389</v>
      </c>
      <c r="B27" s="151">
        <v>0</v>
      </c>
      <c r="C27" s="151">
        <v>0</v>
      </c>
      <c r="D27" s="151">
        <f t="shared" si="4"/>
        <v>0</v>
      </c>
      <c r="E27" s="151">
        <v>0</v>
      </c>
      <c r="F27" s="151">
        <v>0</v>
      </c>
      <c r="G27" s="151">
        <f t="shared" si="5"/>
        <v>0</v>
      </c>
    </row>
    <row r="28" spans="1:7" x14ac:dyDescent="0.25">
      <c r="A28" s="30" t="s">
        <v>150</v>
      </c>
      <c r="B28" s="152"/>
      <c r="C28" s="152"/>
      <c r="D28" s="151">
        <f t="shared" si="4"/>
        <v>0</v>
      </c>
      <c r="E28" s="151"/>
      <c r="F28" s="151"/>
      <c r="G28" s="151">
        <f t="shared" si="5"/>
        <v>0</v>
      </c>
    </row>
    <row r="29" spans="1:7" x14ac:dyDescent="0.25">
      <c r="A29" s="3" t="s">
        <v>378</v>
      </c>
      <c r="B29" s="153">
        <f>B9+B19</f>
        <v>190840529.04000002</v>
      </c>
      <c r="C29" s="153">
        <f t="shared" ref="C29:F29" si="6">C9+C19</f>
        <v>188105715.13</v>
      </c>
      <c r="D29" s="153">
        <f>B29+C29</f>
        <v>378946244.17000002</v>
      </c>
      <c r="E29" s="153">
        <f t="shared" si="6"/>
        <v>363574361.51000005</v>
      </c>
      <c r="F29" s="153">
        <f t="shared" si="6"/>
        <v>363152510.36000007</v>
      </c>
      <c r="G29" s="153">
        <f>D29-E29</f>
        <v>15371882.659999967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B9" sqref="B9:G7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5" t="s">
        <v>391</v>
      </c>
      <c r="B1" s="186"/>
      <c r="C1" s="186"/>
      <c r="D1" s="186"/>
      <c r="E1" s="186"/>
      <c r="F1" s="186"/>
      <c r="G1" s="186"/>
    </row>
    <row r="2" spans="1:7" x14ac:dyDescent="0.25">
      <c r="A2" s="102" t="str">
        <f>'Formato 1'!A2</f>
        <v xml:space="preserve"> COMISIÓN ESTATAL DE ATENCIÓN INTEGRAL A VÍCTIMAS</v>
      </c>
      <c r="B2" s="103"/>
      <c r="C2" s="103"/>
      <c r="D2" s="103"/>
      <c r="E2" s="103"/>
      <c r="F2" s="103"/>
      <c r="G2" s="104"/>
    </row>
    <row r="3" spans="1:7" x14ac:dyDescent="0.25">
      <c r="A3" s="105" t="s">
        <v>392</v>
      </c>
      <c r="B3" s="106"/>
      <c r="C3" s="106"/>
      <c r="D3" s="106"/>
      <c r="E3" s="106"/>
      <c r="F3" s="106"/>
      <c r="G3" s="107"/>
    </row>
    <row r="4" spans="1:7" x14ac:dyDescent="0.25">
      <c r="A4" s="105" t="s">
        <v>393</v>
      </c>
      <c r="B4" s="106"/>
      <c r="C4" s="106"/>
      <c r="D4" s="106"/>
      <c r="E4" s="106"/>
      <c r="F4" s="106"/>
      <c r="G4" s="107"/>
    </row>
    <row r="5" spans="1:7" x14ac:dyDescent="0.25">
      <c r="A5" s="105" t="str">
        <f>'Formato 3'!A4</f>
        <v>Del 01 de Enero al 31 de Diciembre de 2025</v>
      </c>
      <c r="B5" s="106"/>
      <c r="C5" s="106"/>
      <c r="D5" s="106"/>
      <c r="E5" s="106"/>
      <c r="F5" s="106"/>
      <c r="G5" s="107"/>
    </row>
    <row r="6" spans="1:7" x14ac:dyDescent="0.25">
      <c r="A6" s="108" t="s">
        <v>2</v>
      </c>
      <c r="B6" s="109"/>
      <c r="C6" s="109"/>
      <c r="D6" s="109"/>
      <c r="E6" s="109"/>
      <c r="F6" s="109"/>
      <c r="G6" s="110"/>
    </row>
    <row r="7" spans="1:7" ht="15.75" customHeight="1" x14ac:dyDescent="0.25">
      <c r="A7" s="177" t="s">
        <v>4</v>
      </c>
      <c r="B7" s="173" t="s">
        <v>298</v>
      </c>
      <c r="C7" s="174"/>
      <c r="D7" s="174"/>
      <c r="E7" s="174"/>
      <c r="F7" s="175"/>
      <c r="G7" s="181" t="s">
        <v>299</v>
      </c>
    </row>
    <row r="8" spans="1:7" ht="30" x14ac:dyDescent="0.25">
      <c r="A8" s="178"/>
      <c r="B8" s="25" t="s">
        <v>204</v>
      </c>
      <c r="C8" s="7" t="s">
        <v>394</v>
      </c>
      <c r="D8" s="25" t="s">
        <v>301</v>
      </c>
      <c r="E8" s="25" t="s">
        <v>189</v>
      </c>
      <c r="F8" s="31" t="s">
        <v>205</v>
      </c>
      <c r="G8" s="180"/>
    </row>
    <row r="9" spans="1:7" ht="16.5" customHeight="1" x14ac:dyDescent="0.25">
      <c r="A9" s="26" t="s">
        <v>395</v>
      </c>
      <c r="B9" s="154">
        <f>B10+B19+B27+B37</f>
        <v>190840529.03999999</v>
      </c>
      <c r="C9" s="154">
        <f t="shared" ref="C9:G9" si="0">C10+C19+C27+C37</f>
        <v>188105715.13</v>
      </c>
      <c r="D9" s="154">
        <f t="shared" si="0"/>
        <v>378946244.17000002</v>
      </c>
      <c r="E9" s="154">
        <f t="shared" si="0"/>
        <v>363574361.50999999</v>
      </c>
      <c r="F9" s="154">
        <f t="shared" si="0"/>
        <v>363152510.36000001</v>
      </c>
      <c r="G9" s="154">
        <f t="shared" si="0"/>
        <v>15371882.660000019</v>
      </c>
    </row>
    <row r="10" spans="1:7" ht="15" customHeight="1" x14ac:dyDescent="0.25">
      <c r="A10" s="57" t="s">
        <v>396</v>
      </c>
      <c r="B10" s="155">
        <f>SUM(B11:B18)</f>
        <v>190840529.03999999</v>
      </c>
      <c r="C10" s="155">
        <f t="shared" ref="C10:G10" si="1">SUM(C11:C18)</f>
        <v>188105715.13</v>
      </c>
      <c r="D10" s="155">
        <f t="shared" si="1"/>
        <v>378946244.17000002</v>
      </c>
      <c r="E10" s="155">
        <f t="shared" si="1"/>
        <v>363574361.50999999</v>
      </c>
      <c r="F10" s="155">
        <f t="shared" si="1"/>
        <v>363152510.36000001</v>
      </c>
      <c r="G10" s="155">
        <f t="shared" si="1"/>
        <v>15371882.660000019</v>
      </c>
    </row>
    <row r="11" spans="1:7" x14ac:dyDescent="0.25">
      <c r="A11" s="74" t="s">
        <v>397</v>
      </c>
      <c r="B11" s="155">
        <v>0</v>
      </c>
      <c r="C11" s="155">
        <v>0</v>
      </c>
      <c r="D11" s="155">
        <f>B11+C11</f>
        <v>0</v>
      </c>
      <c r="E11" s="155">
        <v>0</v>
      </c>
      <c r="F11" s="155">
        <v>0</v>
      </c>
      <c r="G11" s="155">
        <f>D11-E11</f>
        <v>0</v>
      </c>
    </row>
    <row r="12" spans="1:7" x14ac:dyDescent="0.25">
      <c r="A12" s="74" t="s">
        <v>398</v>
      </c>
      <c r="B12" s="156">
        <v>187508569.31</v>
      </c>
      <c r="C12" s="156">
        <v>166036512.75</v>
      </c>
      <c r="D12" s="155">
        <f t="shared" ref="D12:D18" si="2">B12+C12</f>
        <v>353545082.06</v>
      </c>
      <c r="E12" s="156">
        <v>339327064.32999998</v>
      </c>
      <c r="F12" s="156">
        <v>338905213.18000001</v>
      </c>
      <c r="G12" s="155">
        <f t="shared" ref="G12:G18" si="3">D12-E12</f>
        <v>14218017.730000019</v>
      </c>
    </row>
    <row r="13" spans="1:7" x14ac:dyDescent="0.25">
      <c r="A13" s="74" t="s">
        <v>399</v>
      </c>
      <c r="B13" s="156">
        <v>3331959.73</v>
      </c>
      <c r="C13" s="156">
        <v>22069202.379999999</v>
      </c>
      <c r="D13" s="155">
        <f t="shared" si="2"/>
        <v>25401162.109999999</v>
      </c>
      <c r="E13" s="156">
        <v>24247297.18</v>
      </c>
      <c r="F13" s="156">
        <v>24247297.18</v>
      </c>
      <c r="G13" s="155">
        <f t="shared" si="3"/>
        <v>1153864.9299999997</v>
      </c>
    </row>
    <row r="14" spans="1:7" x14ac:dyDescent="0.25">
      <c r="A14" s="74" t="s">
        <v>400</v>
      </c>
      <c r="B14" s="155">
        <v>0</v>
      </c>
      <c r="C14" s="155">
        <v>0</v>
      </c>
      <c r="D14" s="155">
        <f t="shared" si="2"/>
        <v>0</v>
      </c>
      <c r="E14" s="155">
        <v>0</v>
      </c>
      <c r="F14" s="155">
        <v>0</v>
      </c>
      <c r="G14" s="155">
        <f t="shared" si="3"/>
        <v>0</v>
      </c>
    </row>
    <row r="15" spans="1:7" x14ac:dyDescent="0.25">
      <c r="A15" s="74" t="s">
        <v>401</v>
      </c>
      <c r="B15" s="155">
        <v>0</v>
      </c>
      <c r="C15" s="155">
        <v>0</v>
      </c>
      <c r="D15" s="155">
        <f t="shared" si="2"/>
        <v>0</v>
      </c>
      <c r="E15" s="155">
        <v>0</v>
      </c>
      <c r="F15" s="155">
        <v>0</v>
      </c>
      <c r="G15" s="155">
        <f t="shared" si="3"/>
        <v>0</v>
      </c>
    </row>
    <row r="16" spans="1:7" x14ac:dyDescent="0.25">
      <c r="A16" s="74" t="s">
        <v>402</v>
      </c>
      <c r="B16" s="155">
        <v>0</v>
      </c>
      <c r="C16" s="155">
        <v>0</v>
      </c>
      <c r="D16" s="155">
        <f t="shared" si="2"/>
        <v>0</v>
      </c>
      <c r="E16" s="155">
        <v>0</v>
      </c>
      <c r="F16" s="155">
        <v>0</v>
      </c>
      <c r="G16" s="155">
        <f t="shared" si="3"/>
        <v>0</v>
      </c>
    </row>
    <row r="17" spans="1:7" x14ac:dyDescent="0.25">
      <c r="A17" s="74" t="s">
        <v>403</v>
      </c>
      <c r="B17" s="155">
        <v>0</v>
      </c>
      <c r="C17" s="155">
        <v>0</v>
      </c>
      <c r="D17" s="155">
        <f t="shared" si="2"/>
        <v>0</v>
      </c>
      <c r="E17" s="155">
        <v>0</v>
      </c>
      <c r="F17" s="155">
        <v>0</v>
      </c>
      <c r="G17" s="155">
        <f t="shared" si="3"/>
        <v>0</v>
      </c>
    </row>
    <row r="18" spans="1:7" x14ac:dyDescent="0.25">
      <c r="A18" s="74" t="s">
        <v>404</v>
      </c>
      <c r="B18" s="155">
        <v>0</v>
      </c>
      <c r="C18" s="155">
        <v>0</v>
      </c>
      <c r="D18" s="155">
        <f t="shared" si="2"/>
        <v>0</v>
      </c>
      <c r="E18" s="155">
        <v>0</v>
      </c>
      <c r="F18" s="155">
        <v>0</v>
      </c>
      <c r="G18" s="155">
        <f t="shared" si="3"/>
        <v>0</v>
      </c>
    </row>
    <row r="19" spans="1:7" x14ac:dyDescent="0.25">
      <c r="A19" s="57" t="s">
        <v>405</v>
      </c>
      <c r="B19" s="155">
        <f>SUM(B20:B26)</f>
        <v>0</v>
      </c>
      <c r="C19" s="155">
        <f t="shared" ref="C19:G19" si="4">SUM(C20:C26)</f>
        <v>0</v>
      </c>
      <c r="D19" s="155">
        <f t="shared" si="4"/>
        <v>0</v>
      </c>
      <c r="E19" s="155">
        <f t="shared" si="4"/>
        <v>0</v>
      </c>
      <c r="F19" s="155">
        <f t="shared" si="4"/>
        <v>0</v>
      </c>
      <c r="G19" s="155">
        <f t="shared" si="4"/>
        <v>0</v>
      </c>
    </row>
    <row r="20" spans="1:7" x14ac:dyDescent="0.25">
      <c r="A20" s="74" t="s">
        <v>406</v>
      </c>
      <c r="B20" s="155">
        <v>0</v>
      </c>
      <c r="C20" s="155">
        <v>0</v>
      </c>
      <c r="D20" s="155">
        <f t="shared" ref="D20:D26" si="5">B20+C20</f>
        <v>0</v>
      </c>
      <c r="E20" s="155">
        <v>0</v>
      </c>
      <c r="F20" s="155">
        <v>0</v>
      </c>
      <c r="G20" s="155">
        <f t="shared" ref="G20:G26" si="6">D20-E20</f>
        <v>0</v>
      </c>
    </row>
    <row r="21" spans="1:7" x14ac:dyDescent="0.25">
      <c r="A21" s="74" t="s">
        <v>407</v>
      </c>
      <c r="B21" s="155">
        <v>0</v>
      </c>
      <c r="C21" s="155">
        <v>0</v>
      </c>
      <c r="D21" s="155">
        <f t="shared" si="5"/>
        <v>0</v>
      </c>
      <c r="E21" s="155">
        <v>0</v>
      </c>
      <c r="F21" s="155">
        <v>0</v>
      </c>
      <c r="G21" s="155">
        <f t="shared" si="6"/>
        <v>0</v>
      </c>
    </row>
    <row r="22" spans="1:7" x14ac:dyDescent="0.25">
      <c r="A22" s="74" t="s">
        <v>408</v>
      </c>
      <c r="B22" s="155">
        <v>0</v>
      </c>
      <c r="C22" s="155">
        <v>0</v>
      </c>
      <c r="D22" s="155">
        <f t="shared" si="5"/>
        <v>0</v>
      </c>
      <c r="E22" s="155">
        <v>0</v>
      </c>
      <c r="F22" s="155">
        <v>0</v>
      </c>
      <c r="G22" s="155">
        <f t="shared" si="6"/>
        <v>0</v>
      </c>
    </row>
    <row r="23" spans="1:7" x14ac:dyDescent="0.25">
      <c r="A23" s="74" t="s">
        <v>409</v>
      </c>
      <c r="B23" s="155">
        <v>0</v>
      </c>
      <c r="C23" s="155">
        <v>0</v>
      </c>
      <c r="D23" s="155">
        <f t="shared" si="5"/>
        <v>0</v>
      </c>
      <c r="E23" s="155">
        <v>0</v>
      </c>
      <c r="F23" s="155">
        <v>0</v>
      </c>
      <c r="G23" s="155">
        <f t="shared" si="6"/>
        <v>0</v>
      </c>
    </row>
    <row r="24" spans="1:7" x14ac:dyDescent="0.25">
      <c r="A24" s="74" t="s">
        <v>410</v>
      </c>
      <c r="B24" s="155">
        <v>0</v>
      </c>
      <c r="C24" s="155">
        <v>0</v>
      </c>
      <c r="D24" s="155">
        <f t="shared" si="5"/>
        <v>0</v>
      </c>
      <c r="E24" s="155">
        <v>0</v>
      </c>
      <c r="F24" s="155">
        <v>0</v>
      </c>
      <c r="G24" s="155">
        <f t="shared" si="6"/>
        <v>0</v>
      </c>
    </row>
    <row r="25" spans="1:7" x14ac:dyDescent="0.25">
      <c r="A25" s="74" t="s">
        <v>411</v>
      </c>
      <c r="B25" s="155">
        <v>0</v>
      </c>
      <c r="C25" s="155">
        <v>0</v>
      </c>
      <c r="D25" s="155">
        <f t="shared" si="5"/>
        <v>0</v>
      </c>
      <c r="E25" s="155">
        <v>0</v>
      </c>
      <c r="F25" s="155">
        <v>0</v>
      </c>
      <c r="G25" s="155">
        <f t="shared" si="6"/>
        <v>0</v>
      </c>
    </row>
    <row r="26" spans="1:7" x14ac:dyDescent="0.25">
      <c r="A26" s="74" t="s">
        <v>412</v>
      </c>
      <c r="B26" s="155">
        <v>0</v>
      </c>
      <c r="C26" s="155">
        <v>0</v>
      </c>
      <c r="D26" s="155">
        <f t="shared" si="5"/>
        <v>0</v>
      </c>
      <c r="E26" s="155">
        <v>0</v>
      </c>
      <c r="F26" s="155">
        <v>0</v>
      </c>
      <c r="G26" s="155">
        <f t="shared" si="6"/>
        <v>0</v>
      </c>
    </row>
    <row r="27" spans="1:7" x14ac:dyDescent="0.25">
      <c r="A27" s="57" t="s">
        <v>413</v>
      </c>
      <c r="B27" s="155">
        <f>SUM(B28:B36)</f>
        <v>0</v>
      </c>
      <c r="C27" s="155">
        <f t="shared" ref="C27:G27" si="7">SUM(C28:C36)</f>
        <v>0</v>
      </c>
      <c r="D27" s="155">
        <f t="shared" si="7"/>
        <v>0</v>
      </c>
      <c r="E27" s="155">
        <f t="shared" si="7"/>
        <v>0</v>
      </c>
      <c r="F27" s="155">
        <f t="shared" si="7"/>
        <v>0</v>
      </c>
      <c r="G27" s="155">
        <f t="shared" si="7"/>
        <v>0</v>
      </c>
    </row>
    <row r="28" spans="1:7" x14ac:dyDescent="0.25">
      <c r="A28" s="76" t="s">
        <v>414</v>
      </c>
      <c r="B28" s="155">
        <v>0</v>
      </c>
      <c r="C28" s="155">
        <v>0</v>
      </c>
      <c r="D28" s="155">
        <f t="shared" ref="D28:D36" si="8">B28+C28</f>
        <v>0</v>
      </c>
      <c r="E28" s="155">
        <v>0</v>
      </c>
      <c r="F28" s="155">
        <v>0</v>
      </c>
      <c r="G28" s="155">
        <f t="shared" ref="G28:G36" si="9">D28-E28</f>
        <v>0</v>
      </c>
    </row>
    <row r="29" spans="1:7" x14ac:dyDescent="0.25">
      <c r="A29" s="74" t="s">
        <v>415</v>
      </c>
      <c r="B29" s="155">
        <v>0</v>
      </c>
      <c r="C29" s="155">
        <v>0</v>
      </c>
      <c r="D29" s="155">
        <f t="shared" si="8"/>
        <v>0</v>
      </c>
      <c r="E29" s="155">
        <v>0</v>
      </c>
      <c r="F29" s="155">
        <v>0</v>
      </c>
      <c r="G29" s="155">
        <f t="shared" si="9"/>
        <v>0</v>
      </c>
    </row>
    <row r="30" spans="1:7" x14ac:dyDescent="0.25">
      <c r="A30" s="74" t="s">
        <v>416</v>
      </c>
      <c r="B30" s="155">
        <v>0</v>
      </c>
      <c r="C30" s="155">
        <v>0</v>
      </c>
      <c r="D30" s="155">
        <f t="shared" si="8"/>
        <v>0</v>
      </c>
      <c r="E30" s="155">
        <v>0</v>
      </c>
      <c r="F30" s="155">
        <v>0</v>
      </c>
      <c r="G30" s="155">
        <f t="shared" si="9"/>
        <v>0</v>
      </c>
    </row>
    <row r="31" spans="1:7" x14ac:dyDescent="0.25">
      <c r="A31" s="74" t="s">
        <v>417</v>
      </c>
      <c r="B31" s="155">
        <v>0</v>
      </c>
      <c r="C31" s="155">
        <v>0</v>
      </c>
      <c r="D31" s="155">
        <f t="shared" si="8"/>
        <v>0</v>
      </c>
      <c r="E31" s="155">
        <v>0</v>
      </c>
      <c r="F31" s="155">
        <v>0</v>
      </c>
      <c r="G31" s="155">
        <f t="shared" si="9"/>
        <v>0</v>
      </c>
    </row>
    <row r="32" spans="1:7" x14ac:dyDescent="0.25">
      <c r="A32" s="74" t="s">
        <v>418</v>
      </c>
      <c r="B32" s="155">
        <v>0</v>
      </c>
      <c r="C32" s="155">
        <v>0</v>
      </c>
      <c r="D32" s="155">
        <f t="shared" si="8"/>
        <v>0</v>
      </c>
      <c r="E32" s="155">
        <v>0</v>
      </c>
      <c r="F32" s="155">
        <v>0</v>
      </c>
      <c r="G32" s="155">
        <f t="shared" si="9"/>
        <v>0</v>
      </c>
    </row>
    <row r="33" spans="1:7" ht="14.45" customHeight="1" x14ac:dyDescent="0.25">
      <c r="A33" s="74" t="s">
        <v>419</v>
      </c>
      <c r="B33" s="155">
        <v>0</v>
      </c>
      <c r="C33" s="155">
        <v>0</v>
      </c>
      <c r="D33" s="155">
        <f t="shared" si="8"/>
        <v>0</v>
      </c>
      <c r="E33" s="155">
        <v>0</v>
      </c>
      <c r="F33" s="155">
        <v>0</v>
      </c>
      <c r="G33" s="155">
        <f t="shared" si="9"/>
        <v>0</v>
      </c>
    </row>
    <row r="34" spans="1:7" ht="14.45" customHeight="1" x14ac:dyDescent="0.25">
      <c r="A34" s="74" t="s">
        <v>420</v>
      </c>
      <c r="B34" s="155">
        <v>0</v>
      </c>
      <c r="C34" s="155">
        <v>0</v>
      </c>
      <c r="D34" s="155">
        <f t="shared" si="8"/>
        <v>0</v>
      </c>
      <c r="E34" s="155">
        <v>0</v>
      </c>
      <c r="F34" s="155">
        <v>0</v>
      </c>
      <c r="G34" s="155">
        <f t="shared" si="9"/>
        <v>0</v>
      </c>
    </row>
    <row r="35" spans="1:7" ht="14.45" customHeight="1" x14ac:dyDescent="0.25">
      <c r="A35" s="74" t="s">
        <v>421</v>
      </c>
      <c r="B35" s="155">
        <v>0</v>
      </c>
      <c r="C35" s="155">
        <v>0</v>
      </c>
      <c r="D35" s="155">
        <f t="shared" si="8"/>
        <v>0</v>
      </c>
      <c r="E35" s="155">
        <v>0</v>
      </c>
      <c r="F35" s="155">
        <v>0</v>
      </c>
      <c r="G35" s="155">
        <f t="shared" si="9"/>
        <v>0</v>
      </c>
    </row>
    <row r="36" spans="1:7" ht="14.45" customHeight="1" x14ac:dyDescent="0.25">
      <c r="A36" s="74" t="s">
        <v>422</v>
      </c>
      <c r="B36" s="155">
        <v>0</v>
      </c>
      <c r="C36" s="155">
        <v>0</v>
      </c>
      <c r="D36" s="155">
        <f t="shared" si="8"/>
        <v>0</v>
      </c>
      <c r="E36" s="155">
        <v>0</v>
      </c>
      <c r="F36" s="155">
        <v>0</v>
      </c>
      <c r="G36" s="155">
        <f t="shared" si="9"/>
        <v>0</v>
      </c>
    </row>
    <row r="37" spans="1:7" ht="14.45" customHeight="1" x14ac:dyDescent="0.25">
      <c r="A37" s="58" t="s">
        <v>423</v>
      </c>
      <c r="B37" s="155">
        <f>SUM(B38:B41)</f>
        <v>0</v>
      </c>
      <c r="C37" s="155">
        <f t="shared" ref="C37:G37" si="10">SUM(C38:C41)</f>
        <v>0</v>
      </c>
      <c r="D37" s="155">
        <f t="shared" si="10"/>
        <v>0</v>
      </c>
      <c r="E37" s="155">
        <f t="shared" si="10"/>
        <v>0</v>
      </c>
      <c r="F37" s="155">
        <f t="shared" si="10"/>
        <v>0</v>
      </c>
      <c r="G37" s="155">
        <f t="shared" si="10"/>
        <v>0</v>
      </c>
    </row>
    <row r="38" spans="1:7" x14ac:dyDescent="0.25">
      <c r="A38" s="76" t="s">
        <v>424</v>
      </c>
      <c r="B38" s="155">
        <v>0</v>
      </c>
      <c r="C38" s="155">
        <v>0</v>
      </c>
      <c r="D38" s="155">
        <f t="shared" ref="D38:D41" si="11">B38+C38</f>
        <v>0</v>
      </c>
      <c r="E38" s="155">
        <v>0</v>
      </c>
      <c r="F38" s="155">
        <v>0</v>
      </c>
      <c r="G38" s="155">
        <f t="shared" ref="G38:G41" si="12">D38-E38</f>
        <v>0</v>
      </c>
    </row>
    <row r="39" spans="1:7" ht="30" x14ac:dyDescent="0.25">
      <c r="A39" s="76" t="s">
        <v>425</v>
      </c>
      <c r="B39" s="155">
        <v>0</v>
      </c>
      <c r="C39" s="155">
        <v>0</v>
      </c>
      <c r="D39" s="155">
        <f t="shared" si="11"/>
        <v>0</v>
      </c>
      <c r="E39" s="155">
        <v>0</v>
      </c>
      <c r="F39" s="155">
        <v>0</v>
      </c>
      <c r="G39" s="155">
        <f t="shared" si="12"/>
        <v>0</v>
      </c>
    </row>
    <row r="40" spans="1:7" x14ac:dyDescent="0.25">
      <c r="A40" s="76" t="s">
        <v>426</v>
      </c>
      <c r="B40" s="155">
        <v>0</v>
      </c>
      <c r="C40" s="155">
        <v>0</v>
      </c>
      <c r="D40" s="155">
        <f t="shared" si="11"/>
        <v>0</v>
      </c>
      <c r="E40" s="155">
        <v>0</v>
      </c>
      <c r="F40" s="155">
        <v>0</v>
      </c>
      <c r="G40" s="155">
        <f t="shared" si="12"/>
        <v>0</v>
      </c>
    </row>
    <row r="41" spans="1:7" x14ac:dyDescent="0.25">
      <c r="A41" s="76" t="s">
        <v>427</v>
      </c>
      <c r="B41" s="155">
        <v>0</v>
      </c>
      <c r="C41" s="155">
        <v>0</v>
      </c>
      <c r="D41" s="155">
        <f t="shared" si="11"/>
        <v>0</v>
      </c>
      <c r="E41" s="155">
        <v>0</v>
      </c>
      <c r="F41" s="155">
        <v>0</v>
      </c>
      <c r="G41" s="155">
        <f t="shared" si="12"/>
        <v>0</v>
      </c>
    </row>
    <row r="42" spans="1:7" x14ac:dyDescent="0.25">
      <c r="A42" s="76"/>
      <c r="B42" s="155"/>
      <c r="C42" s="155"/>
      <c r="D42" s="155"/>
      <c r="E42" s="155"/>
      <c r="F42" s="155"/>
      <c r="G42" s="155"/>
    </row>
    <row r="43" spans="1:7" x14ac:dyDescent="0.25">
      <c r="A43" s="3" t="s">
        <v>428</v>
      </c>
      <c r="B43" s="157">
        <f>B44+B53+B61+B71</f>
        <v>0</v>
      </c>
      <c r="C43" s="157">
        <f t="shared" ref="C43:G43" si="13">C44+C53+C61+C71</f>
        <v>0</v>
      </c>
      <c r="D43" s="157">
        <f t="shared" si="13"/>
        <v>0</v>
      </c>
      <c r="E43" s="157">
        <f t="shared" si="13"/>
        <v>0</v>
      </c>
      <c r="F43" s="157">
        <f t="shared" si="13"/>
        <v>0</v>
      </c>
      <c r="G43" s="157">
        <f t="shared" si="13"/>
        <v>0</v>
      </c>
    </row>
    <row r="44" spans="1:7" x14ac:dyDescent="0.25">
      <c r="A44" s="57" t="s">
        <v>396</v>
      </c>
      <c r="B44" s="155">
        <f>SUM(B45:B52)</f>
        <v>0</v>
      </c>
      <c r="C44" s="155">
        <f t="shared" ref="C44:G44" si="14">SUM(C45:C52)</f>
        <v>0</v>
      </c>
      <c r="D44" s="155">
        <f t="shared" si="14"/>
        <v>0</v>
      </c>
      <c r="E44" s="155">
        <f t="shared" si="14"/>
        <v>0</v>
      </c>
      <c r="F44" s="155">
        <f t="shared" si="14"/>
        <v>0</v>
      </c>
      <c r="G44" s="155">
        <f t="shared" si="14"/>
        <v>0</v>
      </c>
    </row>
    <row r="45" spans="1:7" x14ac:dyDescent="0.25">
      <c r="A45" s="76" t="s">
        <v>397</v>
      </c>
      <c r="B45" s="155">
        <v>0</v>
      </c>
      <c r="C45" s="155">
        <v>0</v>
      </c>
      <c r="D45" s="155">
        <f t="shared" ref="D45:D52" si="15">B45+C45</f>
        <v>0</v>
      </c>
      <c r="E45" s="155">
        <v>0</v>
      </c>
      <c r="F45" s="155">
        <v>0</v>
      </c>
      <c r="G45" s="155">
        <f t="shared" ref="G45:G52" si="16">D45-E45</f>
        <v>0</v>
      </c>
    </row>
    <row r="46" spans="1:7" x14ac:dyDescent="0.25">
      <c r="A46" s="76" t="s">
        <v>398</v>
      </c>
      <c r="B46" s="155">
        <v>0</v>
      </c>
      <c r="C46" s="155">
        <v>0</v>
      </c>
      <c r="D46" s="155">
        <f t="shared" si="15"/>
        <v>0</v>
      </c>
      <c r="E46" s="155">
        <v>0</v>
      </c>
      <c r="F46" s="155">
        <v>0</v>
      </c>
      <c r="G46" s="155">
        <f t="shared" si="16"/>
        <v>0</v>
      </c>
    </row>
    <row r="47" spans="1:7" x14ac:dyDescent="0.25">
      <c r="A47" s="76" t="s">
        <v>399</v>
      </c>
      <c r="B47" s="155">
        <v>0</v>
      </c>
      <c r="C47" s="155">
        <v>0</v>
      </c>
      <c r="D47" s="155">
        <f t="shared" si="15"/>
        <v>0</v>
      </c>
      <c r="E47" s="155">
        <v>0</v>
      </c>
      <c r="F47" s="155">
        <v>0</v>
      </c>
      <c r="G47" s="155">
        <f t="shared" si="16"/>
        <v>0</v>
      </c>
    </row>
    <row r="48" spans="1:7" x14ac:dyDescent="0.25">
      <c r="A48" s="76" t="s">
        <v>400</v>
      </c>
      <c r="B48" s="155">
        <v>0</v>
      </c>
      <c r="C48" s="155">
        <v>0</v>
      </c>
      <c r="D48" s="155">
        <f t="shared" si="15"/>
        <v>0</v>
      </c>
      <c r="E48" s="155">
        <v>0</v>
      </c>
      <c r="F48" s="155">
        <v>0</v>
      </c>
      <c r="G48" s="155">
        <f t="shared" si="16"/>
        <v>0</v>
      </c>
    </row>
    <row r="49" spans="1:7" x14ac:dyDescent="0.25">
      <c r="A49" s="76" t="s">
        <v>401</v>
      </c>
      <c r="B49" s="155">
        <v>0</v>
      </c>
      <c r="C49" s="155">
        <v>0</v>
      </c>
      <c r="D49" s="155">
        <f t="shared" si="15"/>
        <v>0</v>
      </c>
      <c r="E49" s="155">
        <v>0</v>
      </c>
      <c r="F49" s="155">
        <v>0</v>
      </c>
      <c r="G49" s="155">
        <f t="shared" si="16"/>
        <v>0</v>
      </c>
    </row>
    <row r="50" spans="1:7" x14ac:dyDescent="0.25">
      <c r="A50" s="76" t="s">
        <v>402</v>
      </c>
      <c r="B50" s="155">
        <v>0</v>
      </c>
      <c r="C50" s="155">
        <v>0</v>
      </c>
      <c r="D50" s="155">
        <f t="shared" si="15"/>
        <v>0</v>
      </c>
      <c r="E50" s="155">
        <v>0</v>
      </c>
      <c r="F50" s="155">
        <v>0</v>
      </c>
      <c r="G50" s="155">
        <f t="shared" si="16"/>
        <v>0</v>
      </c>
    </row>
    <row r="51" spans="1:7" x14ac:dyDescent="0.25">
      <c r="A51" s="76" t="s">
        <v>403</v>
      </c>
      <c r="B51" s="155">
        <v>0</v>
      </c>
      <c r="C51" s="155">
        <v>0</v>
      </c>
      <c r="D51" s="155">
        <f t="shared" si="15"/>
        <v>0</v>
      </c>
      <c r="E51" s="155">
        <v>0</v>
      </c>
      <c r="F51" s="155">
        <v>0</v>
      </c>
      <c r="G51" s="155">
        <f t="shared" si="16"/>
        <v>0</v>
      </c>
    </row>
    <row r="52" spans="1:7" x14ac:dyDescent="0.25">
      <c r="A52" s="76" t="s">
        <v>404</v>
      </c>
      <c r="B52" s="155">
        <v>0</v>
      </c>
      <c r="C52" s="155">
        <v>0</v>
      </c>
      <c r="D52" s="155">
        <f t="shared" si="15"/>
        <v>0</v>
      </c>
      <c r="E52" s="155">
        <v>0</v>
      </c>
      <c r="F52" s="155">
        <v>0</v>
      </c>
      <c r="G52" s="155">
        <f t="shared" si="16"/>
        <v>0</v>
      </c>
    </row>
    <row r="53" spans="1:7" x14ac:dyDescent="0.25">
      <c r="A53" s="57" t="s">
        <v>405</v>
      </c>
      <c r="B53" s="155">
        <f>SUM(B54:B60)</f>
        <v>0</v>
      </c>
      <c r="C53" s="155">
        <f t="shared" ref="C53:G53" si="17">SUM(C54:C60)</f>
        <v>0</v>
      </c>
      <c r="D53" s="155">
        <f t="shared" si="17"/>
        <v>0</v>
      </c>
      <c r="E53" s="155">
        <f t="shared" si="17"/>
        <v>0</v>
      </c>
      <c r="F53" s="155">
        <f t="shared" si="17"/>
        <v>0</v>
      </c>
      <c r="G53" s="155">
        <f t="shared" si="17"/>
        <v>0</v>
      </c>
    </row>
    <row r="54" spans="1:7" x14ac:dyDescent="0.25">
      <c r="A54" s="76" t="s">
        <v>406</v>
      </c>
      <c r="B54" s="155">
        <v>0</v>
      </c>
      <c r="C54" s="155">
        <v>0</v>
      </c>
      <c r="D54" s="155">
        <f t="shared" ref="D54:D60" si="18">B54+C54</f>
        <v>0</v>
      </c>
      <c r="E54" s="155">
        <v>0</v>
      </c>
      <c r="F54" s="155">
        <v>0</v>
      </c>
      <c r="G54" s="155">
        <f t="shared" ref="G54:G60" si="19">D54-E54</f>
        <v>0</v>
      </c>
    </row>
    <row r="55" spans="1:7" x14ac:dyDescent="0.25">
      <c r="A55" s="76" t="s">
        <v>407</v>
      </c>
      <c r="B55" s="155">
        <v>0</v>
      </c>
      <c r="C55" s="155">
        <v>0</v>
      </c>
      <c r="D55" s="155">
        <f t="shared" si="18"/>
        <v>0</v>
      </c>
      <c r="E55" s="155">
        <v>0</v>
      </c>
      <c r="F55" s="155">
        <v>0</v>
      </c>
      <c r="G55" s="155">
        <f t="shared" si="19"/>
        <v>0</v>
      </c>
    </row>
    <row r="56" spans="1:7" x14ac:dyDescent="0.25">
      <c r="A56" s="76" t="s">
        <v>408</v>
      </c>
      <c r="B56" s="155">
        <v>0</v>
      </c>
      <c r="C56" s="155">
        <v>0</v>
      </c>
      <c r="D56" s="155">
        <f t="shared" si="18"/>
        <v>0</v>
      </c>
      <c r="E56" s="155">
        <v>0</v>
      </c>
      <c r="F56" s="155">
        <v>0</v>
      </c>
      <c r="G56" s="155">
        <f t="shared" si="19"/>
        <v>0</v>
      </c>
    </row>
    <row r="57" spans="1:7" x14ac:dyDescent="0.25">
      <c r="A57" s="77" t="s">
        <v>409</v>
      </c>
      <c r="B57" s="155">
        <v>0</v>
      </c>
      <c r="C57" s="155">
        <v>0</v>
      </c>
      <c r="D57" s="155">
        <f t="shared" si="18"/>
        <v>0</v>
      </c>
      <c r="E57" s="155">
        <v>0</v>
      </c>
      <c r="F57" s="155">
        <v>0</v>
      </c>
      <c r="G57" s="155">
        <f t="shared" si="19"/>
        <v>0</v>
      </c>
    </row>
    <row r="58" spans="1:7" x14ac:dyDescent="0.25">
      <c r="A58" s="76" t="s">
        <v>410</v>
      </c>
      <c r="B58" s="155">
        <v>0</v>
      </c>
      <c r="C58" s="155">
        <v>0</v>
      </c>
      <c r="D58" s="155">
        <f t="shared" si="18"/>
        <v>0</v>
      </c>
      <c r="E58" s="155">
        <v>0</v>
      </c>
      <c r="F58" s="155">
        <v>0</v>
      </c>
      <c r="G58" s="155">
        <f t="shared" si="19"/>
        <v>0</v>
      </c>
    </row>
    <row r="59" spans="1:7" x14ac:dyDescent="0.25">
      <c r="A59" s="76" t="s">
        <v>411</v>
      </c>
      <c r="B59" s="155">
        <v>0</v>
      </c>
      <c r="C59" s="155">
        <v>0</v>
      </c>
      <c r="D59" s="155">
        <f t="shared" si="18"/>
        <v>0</v>
      </c>
      <c r="E59" s="155">
        <v>0</v>
      </c>
      <c r="F59" s="155">
        <v>0</v>
      </c>
      <c r="G59" s="155">
        <f t="shared" si="19"/>
        <v>0</v>
      </c>
    </row>
    <row r="60" spans="1:7" x14ac:dyDescent="0.25">
      <c r="A60" s="76" t="s">
        <v>412</v>
      </c>
      <c r="B60" s="155">
        <v>0</v>
      </c>
      <c r="C60" s="155">
        <v>0</v>
      </c>
      <c r="D60" s="155">
        <f t="shared" si="18"/>
        <v>0</v>
      </c>
      <c r="E60" s="155">
        <v>0</v>
      </c>
      <c r="F60" s="155">
        <v>0</v>
      </c>
      <c r="G60" s="155">
        <f t="shared" si="19"/>
        <v>0</v>
      </c>
    </row>
    <row r="61" spans="1:7" x14ac:dyDescent="0.25">
      <c r="A61" s="57" t="s">
        <v>413</v>
      </c>
      <c r="B61" s="155">
        <f>SUM(B62:B70)</f>
        <v>0</v>
      </c>
      <c r="C61" s="155">
        <f t="shared" ref="C61:G61" si="20">SUM(C62:C70)</f>
        <v>0</v>
      </c>
      <c r="D61" s="155">
        <f t="shared" si="20"/>
        <v>0</v>
      </c>
      <c r="E61" s="155">
        <f t="shared" si="20"/>
        <v>0</v>
      </c>
      <c r="F61" s="155">
        <f t="shared" si="20"/>
        <v>0</v>
      </c>
      <c r="G61" s="155">
        <f t="shared" si="20"/>
        <v>0</v>
      </c>
    </row>
    <row r="62" spans="1:7" x14ac:dyDescent="0.25">
      <c r="A62" s="76" t="s">
        <v>414</v>
      </c>
      <c r="B62" s="155">
        <v>0</v>
      </c>
      <c r="C62" s="155">
        <v>0</v>
      </c>
      <c r="D62" s="155">
        <f t="shared" ref="D62:D70" si="21">B62+C62</f>
        <v>0</v>
      </c>
      <c r="E62" s="155">
        <v>0</v>
      </c>
      <c r="F62" s="155">
        <v>0</v>
      </c>
      <c r="G62" s="155">
        <f t="shared" ref="G62:G70" si="22">D62-E62</f>
        <v>0</v>
      </c>
    </row>
    <row r="63" spans="1:7" x14ac:dyDescent="0.25">
      <c r="A63" s="76" t="s">
        <v>415</v>
      </c>
      <c r="B63" s="155">
        <v>0</v>
      </c>
      <c r="C63" s="155">
        <v>0</v>
      </c>
      <c r="D63" s="155">
        <f t="shared" si="21"/>
        <v>0</v>
      </c>
      <c r="E63" s="155">
        <v>0</v>
      </c>
      <c r="F63" s="155">
        <v>0</v>
      </c>
      <c r="G63" s="155">
        <f t="shared" si="22"/>
        <v>0</v>
      </c>
    </row>
    <row r="64" spans="1:7" x14ac:dyDescent="0.25">
      <c r="A64" s="76" t="s">
        <v>416</v>
      </c>
      <c r="B64" s="155">
        <v>0</v>
      </c>
      <c r="C64" s="155">
        <v>0</v>
      </c>
      <c r="D64" s="155">
        <f t="shared" si="21"/>
        <v>0</v>
      </c>
      <c r="E64" s="155">
        <v>0</v>
      </c>
      <c r="F64" s="155">
        <v>0</v>
      </c>
      <c r="G64" s="155">
        <f t="shared" si="22"/>
        <v>0</v>
      </c>
    </row>
    <row r="65" spans="1:7" x14ac:dyDescent="0.25">
      <c r="A65" s="76" t="s">
        <v>417</v>
      </c>
      <c r="B65" s="155">
        <v>0</v>
      </c>
      <c r="C65" s="155">
        <v>0</v>
      </c>
      <c r="D65" s="155">
        <f t="shared" si="21"/>
        <v>0</v>
      </c>
      <c r="E65" s="155">
        <v>0</v>
      </c>
      <c r="F65" s="155">
        <v>0</v>
      </c>
      <c r="G65" s="155">
        <f t="shared" si="22"/>
        <v>0</v>
      </c>
    </row>
    <row r="66" spans="1:7" x14ac:dyDescent="0.25">
      <c r="A66" s="76" t="s">
        <v>418</v>
      </c>
      <c r="B66" s="155">
        <v>0</v>
      </c>
      <c r="C66" s="155">
        <v>0</v>
      </c>
      <c r="D66" s="155">
        <f t="shared" si="21"/>
        <v>0</v>
      </c>
      <c r="E66" s="155">
        <v>0</v>
      </c>
      <c r="F66" s="155">
        <v>0</v>
      </c>
      <c r="G66" s="155">
        <f t="shared" si="22"/>
        <v>0</v>
      </c>
    </row>
    <row r="67" spans="1:7" x14ac:dyDescent="0.25">
      <c r="A67" s="76" t="s">
        <v>419</v>
      </c>
      <c r="B67" s="155">
        <v>0</v>
      </c>
      <c r="C67" s="155">
        <v>0</v>
      </c>
      <c r="D67" s="155">
        <f t="shared" si="21"/>
        <v>0</v>
      </c>
      <c r="E67" s="155">
        <v>0</v>
      </c>
      <c r="F67" s="155">
        <v>0</v>
      </c>
      <c r="G67" s="155">
        <f t="shared" si="22"/>
        <v>0</v>
      </c>
    </row>
    <row r="68" spans="1:7" x14ac:dyDescent="0.25">
      <c r="A68" s="76" t="s">
        <v>420</v>
      </c>
      <c r="B68" s="155">
        <v>0</v>
      </c>
      <c r="C68" s="155">
        <v>0</v>
      </c>
      <c r="D68" s="155">
        <f t="shared" si="21"/>
        <v>0</v>
      </c>
      <c r="E68" s="155">
        <v>0</v>
      </c>
      <c r="F68" s="155">
        <v>0</v>
      </c>
      <c r="G68" s="155">
        <f t="shared" si="22"/>
        <v>0</v>
      </c>
    </row>
    <row r="69" spans="1:7" x14ac:dyDescent="0.25">
      <c r="A69" s="76" t="s">
        <v>421</v>
      </c>
      <c r="B69" s="155">
        <v>0</v>
      </c>
      <c r="C69" s="155">
        <v>0</v>
      </c>
      <c r="D69" s="155">
        <f t="shared" si="21"/>
        <v>0</v>
      </c>
      <c r="E69" s="155">
        <v>0</v>
      </c>
      <c r="F69" s="155">
        <v>0</v>
      </c>
      <c r="G69" s="155">
        <f t="shared" si="22"/>
        <v>0</v>
      </c>
    </row>
    <row r="70" spans="1:7" x14ac:dyDescent="0.25">
      <c r="A70" s="76" t="s">
        <v>422</v>
      </c>
      <c r="B70" s="155">
        <v>0</v>
      </c>
      <c r="C70" s="155">
        <v>0</v>
      </c>
      <c r="D70" s="155">
        <f t="shared" si="21"/>
        <v>0</v>
      </c>
      <c r="E70" s="155">
        <v>0</v>
      </c>
      <c r="F70" s="155">
        <v>0</v>
      </c>
      <c r="G70" s="155">
        <f t="shared" si="22"/>
        <v>0</v>
      </c>
    </row>
    <row r="71" spans="1:7" x14ac:dyDescent="0.25">
      <c r="A71" s="58" t="s">
        <v>423</v>
      </c>
      <c r="B71" s="158">
        <f>SUM(B72:B75)</f>
        <v>0</v>
      </c>
      <c r="C71" s="158">
        <f t="shared" ref="C71:G71" si="23">SUM(C72:C75)</f>
        <v>0</v>
      </c>
      <c r="D71" s="158">
        <f t="shared" si="23"/>
        <v>0</v>
      </c>
      <c r="E71" s="158">
        <f t="shared" si="23"/>
        <v>0</v>
      </c>
      <c r="F71" s="158">
        <f t="shared" si="23"/>
        <v>0</v>
      </c>
      <c r="G71" s="158">
        <f t="shared" si="23"/>
        <v>0</v>
      </c>
    </row>
    <row r="72" spans="1:7" x14ac:dyDescent="0.25">
      <c r="A72" s="76" t="s">
        <v>424</v>
      </c>
      <c r="B72" s="155">
        <v>0</v>
      </c>
      <c r="C72" s="155">
        <v>0</v>
      </c>
      <c r="D72" s="155">
        <f t="shared" ref="D72:D75" si="24">B72+C72</f>
        <v>0</v>
      </c>
      <c r="E72" s="155">
        <v>0</v>
      </c>
      <c r="F72" s="155">
        <v>0</v>
      </c>
      <c r="G72" s="155">
        <f t="shared" ref="G72:G75" si="25">D72-E72</f>
        <v>0</v>
      </c>
    </row>
    <row r="73" spans="1:7" ht="30" x14ac:dyDescent="0.25">
      <c r="A73" s="76" t="s">
        <v>425</v>
      </c>
      <c r="B73" s="155">
        <v>0</v>
      </c>
      <c r="C73" s="155">
        <v>0</v>
      </c>
      <c r="D73" s="155">
        <f t="shared" si="24"/>
        <v>0</v>
      </c>
      <c r="E73" s="155">
        <v>0</v>
      </c>
      <c r="F73" s="155">
        <v>0</v>
      </c>
      <c r="G73" s="155">
        <f t="shared" si="25"/>
        <v>0</v>
      </c>
    </row>
    <row r="74" spans="1:7" x14ac:dyDescent="0.25">
      <c r="A74" s="76" t="s">
        <v>426</v>
      </c>
      <c r="B74" s="155">
        <v>0</v>
      </c>
      <c r="C74" s="155">
        <v>0</v>
      </c>
      <c r="D74" s="155">
        <f t="shared" si="24"/>
        <v>0</v>
      </c>
      <c r="E74" s="155">
        <v>0</v>
      </c>
      <c r="F74" s="155">
        <v>0</v>
      </c>
      <c r="G74" s="155">
        <f t="shared" si="25"/>
        <v>0</v>
      </c>
    </row>
    <row r="75" spans="1:7" x14ac:dyDescent="0.25">
      <c r="A75" s="76" t="s">
        <v>427</v>
      </c>
      <c r="B75" s="155">
        <v>0</v>
      </c>
      <c r="C75" s="155">
        <v>0</v>
      </c>
      <c r="D75" s="155">
        <f t="shared" si="24"/>
        <v>0</v>
      </c>
      <c r="E75" s="155">
        <v>0</v>
      </c>
      <c r="F75" s="155">
        <v>0</v>
      </c>
      <c r="G75" s="155">
        <f t="shared" si="25"/>
        <v>0</v>
      </c>
    </row>
    <row r="76" spans="1:7" x14ac:dyDescent="0.25">
      <c r="A76" s="44"/>
      <c r="B76" s="159"/>
      <c r="C76" s="159"/>
      <c r="D76" s="159"/>
      <c r="E76" s="159"/>
      <c r="F76" s="159"/>
      <c r="G76" s="159"/>
    </row>
    <row r="77" spans="1:7" x14ac:dyDescent="0.25">
      <c r="A77" s="3" t="s">
        <v>378</v>
      </c>
      <c r="B77" s="157">
        <f>B9+B43</f>
        <v>190840529.03999999</v>
      </c>
      <c r="C77" s="157">
        <f t="shared" ref="C77:G77" si="26">C9+C43</f>
        <v>188105715.13</v>
      </c>
      <c r="D77" s="157">
        <f t="shared" si="26"/>
        <v>378946244.17000002</v>
      </c>
      <c r="E77" s="157">
        <f t="shared" si="26"/>
        <v>363574361.50999999</v>
      </c>
      <c r="F77" s="157">
        <f t="shared" si="26"/>
        <v>363152510.36000001</v>
      </c>
      <c r="G77" s="157">
        <f t="shared" si="26"/>
        <v>15371882.660000019</v>
      </c>
    </row>
    <row r="78" spans="1:7" x14ac:dyDescent="0.25">
      <c r="A78" s="54"/>
      <c r="B78" s="78"/>
      <c r="C78" s="78"/>
      <c r="D78" s="78"/>
      <c r="E78" s="78"/>
      <c r="F78" s="78"/>
      <c r="G78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A25" sqref="A2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2" t="s">
        <v>429</v>
      </c>
      <c r="B1" s="165"/>
      <c r="C1" s="165"/>
      <c r="D1" s="165"/>
      <c r="E1" s="165"/>
      <c r="F1" s="165"/>
      <c r="G1" s="166"/>
    </row>
    <row r="2" spans="1:7" x14ac:dyDescent="0.25">
      <c r="A2" s="102" t="str">
        <f>'Formato 1'!A2</f>
        <v xml:space="preserve"> COMISIÓN ESTATAL DE ATENCIÓN INTEGRAL A VÍCTIMAS</v>
      </c>
      <c r="B2" s="103"/>
      <c r="C2" s="103"/>
      <c r="D2" s="103"/>
      <c r="E2" s="103"/>
      <c r="F2" s="103"/>
      <c r="G2" s="104"/>
    </row>
    <row r="3" spans="1:7" x14ac:dyDescent="0.25">
      <c r="A3" s="105" t="s">
        <v>296</v>
      </c>
      <c r="B3" s="106"/>
      <c r="C3" s="106"/>
      <c r="D3" s="106"/>
      <c r="E3" s="106"/>
      <c r="F3" s="106"/>
      <c r="G3" s="107"/>
    </row>
    <row r="4" spans="1:7" x14ac:dyDescent="0.25">
      <c r="A4" s="105" t="s">
        <v>430</v>
      </c>
      <c r="B4" s="106"/>
      <c r="C4" s="106"/>
      <c r="D4" s="106"/>
      <c r="E4" s="106"/>
      <c r="F4" s="106"/>
      <c r="G4" s="107"/>
    </row>
    <row r="5" spans="1:7" x14ac:dyDescent="0.25">
      <c r="A5" s="105" t="str">
        <f>'Formato 3'!A4</f>
        <v>Del 01 de Enero al 31 de Diciembre de 2025</v>
      </c>
      <c r="B5" s="106"/>
      <c r="C5" s="106"/>
      <c r="D5" s="106"/>
      <c r="E5" s="106"/>
      <c r="F5" s="106"/>
      <c r="G5" s="107"/>
    </row>
    <row r="6" spans="1:7" x14ac:dyDescent="0.25">
      <c r="A6" s="108" t="s">
        <v>2</v>
      </c>
      <c r="B6" s="109"/>
      <c r="C6" s="109"/>
      <c r="D6" s="109"/>
      <c r="E6" s="109"/>
      <c r="F6" s="109"/>
      <c r="G6" s="110"/>
    </row>
    <row r="7" spans="1:7" x14ac:dyDescent="0.25">
      <c r="A7" s="177" t="s">
        <v>4</v>
      </c>
      <c r="B7" s="180" t="s">
        <v>298</v>
      </c>
      <c r="C7" s="180"/>
      <c r="D7" s="180"/>
      <c r="E7" s="180"/>
      <c r="F7" s="180"/>
      <c r="G7" s="180" t="s">
        <v>299</v>
      </c>
    </row>
    <row r="8" spans="1:7" ht="30" x14ac:dyDescent="0.25">
      <c r="A8" s="178"/>
      <c r="B8" s="7" t="s">
        <v>204</v>
      </c>
      <c r="C8" s="32" t="s">
        <v>394</v>
      </c>
      <c r="D8" s="32" t="s">
        <v>231</v>
      </c>
      <c r="E8" s="32" t="s">
        <v>189</v>
      </c>
      <c r="F8" s="32" t="s">
        <v>205</v>
      </c>
      <c r="G8" s="187"/>
    </row>
    <row r="9" spans="1:7" ht="15.75" customHeight="1" x14ac:dyDescent="0.25">
      <c r="A9" s="26" t="s">
        <v>431</v>
      </c>
      <c r="B9" s="160">
        <f>B10+B11+B12+B15+B16+B19</f>
        <v>91689899.849999994</v>
      </c>
      <c r="C9" s="160">
        <f t="shared" ref="C9:G9" si="0">C10+C11+C12+C15+C16+C19</f>
        <v>4383389.33</v>
      </c>
      <c r="D9" s="160">
        <f t="shared" si="0"/>
        <v>96073289.179999992</v>
      </c>
      <c r="E9" s="160">
        <f t="shared" si="0"/>
        <v>91207936.359999999</v>
      </c>
      <c r="F9" s="160">
        <f t="shared" si="0"/>
        <v>91207936.359999999</v>
      </c>
      <c r="G9" s="160">
        <f t="shared" si="0"/>
        <v>4865352.8199999928</v>
      </c>
    </row>
    <row r="10" spans="1:7" x14ac:dyDescent="0.25">
      <c r="A10" s="57" t="s">
        <v>432</v>
      </c>
      <c r="B10" s="161">
        <v>91689899.849999994</v>
      </c>
      <c r="C10" s="161">
        <v>4383389.33</v>
      </c>
      <c r="D10" s="162">
        <f>B10+C10</f>
        <v>96073289.179999992</v>
      </c>
      <c r="E10" s="161">
        <v>91207936.359999999</v>
      </c>
      <c r="F10" s="161">
        <v>91207936.359999999</v>
      </c>
      <c r="G10" s="162">
        <f>D10-E10</f>
        <v>4865352.8199999928</v>
      </c>
    </row>
    <row r="11" spans="1:7" ht="15.75" customHeight="1" x14ac:dyDescent="0.25">
      <c r="A11" s="57" t="s">
        <v>433</v>
      </c>
      <c r="B11" s="162">
        <v>0</v>
      </c>
      <c r="C11" s="162">
        <v>0</v>
      </c>
      <c r="D11" s="162">
        <f>B11+C11</f>
        <v>0</v>
      </c>
      <c r="E11" s="162">
        <v>0</v>
      </c>
      <c r="F11" s="162">
        <v>0</v>
      </c>
      <c r="G11" s="162">
        <f>D11-E11</f>
        <v>0</v>
      </c>
    </row>
    <row r="12" spans="1:7" x14ac:dyDescent="0.25">
      <c r="A12" s="57" t="s">
        <v>434</v>
      </c>
      <c r="B12" s="162">
        <f>B13+B14</f>
        <v>0</v>
      </c>
      <c r="C12" s="162">
        <f t="shared" ref="C12:G12" si="1">C13+C14</f>
        <v>0</v>
      </c>
      <c r="D12" s="162">
        <f t="shared" si="1"/>
        <v>0</v>
      </c>
      <c r="E12" s="162">
        <f t="shared" si="1"/>
        <v>0</v>
      </c>
      <c r="F12" s="162">
        <f t="shared" si="1"/>
        <v>0</v>
      </c>
      <c r="G12" s="162">
        <f t="shared" si="1"/>
        <v>0</v>
      </c>
    </row>
    <row r="13" spans="1:7" x14ac:dyDescent="0.25">
      <c r="A13" s="74" t="s">
        <v>435</v>
      </c>
      <c r="B13" s="162">
        <v>0</v>
      </c>
      <c r="C13" s="162">
        <v>0</v>
      </c>
      <c r="D13" s="162">
        <f>B13+C13</f>
        <v>0</v>
      </c>
      <c r="E13" s="162">
        <v>0</v>
      </c>
      <c r="F13" s="162">
        <v>0</v>
      </c>
      <c r="G13" s="162">
        <f>D13-E13</f>
        <v>0</v>
      </c>
    </row>
    <row r="14" spans="1:7" x14ac:dyDescent="0.25">
      <c r="A14" s="74" t="s">
        <v>436</v>
      </c>
      <c r="B14" s="162">
        <v>0</v>
      </c>
      <c r="C14" s="162">
        <v>0</v>
      </c>
      <c r="D14" s="162">
        <f>B14+C14</f>
        <v>0</v>
      </c>
      <c r="E14" s="162">
        <v>0</v>
      </c>
      <c r="F14" s="162">
        <v>0</v>
      </c>
      <c r="G14" s="162">
        <f>D14-E14</f>
        <v>0</v>
      </c>
    </row>
    <row r="15" spans="1:7" x14ac:dyDescent="0.25">
      <c r="A15" s="57" t="s">
        <v>437</v>
      </c>
      <c r="B15" s="162">
        <v>0</v>
      </c>
      <c r="C15" s="162">
        <v>0</v>
      </c>
      <c r="D15" s="162">
        <f>B15+C15</f>
        <v>0</v>
      </c>
      <c r="E15" s="162">
        <v>0</v>
      </c>
      <c r="F15" s="162">
        <v>0</v>
      </c>
      <c r="G15" s="162">
        <f>D15-E15</f>
        <v>0</v>
      </c>
    </row>
    <row r="16" spans="1:7" ht="30" x14ac:dyDescent="0.25">
      <c r="A16" s="58" t="s">
        <v>438</v>
      </c>
      <c r="B16" s="162">
        <f>B17+B18</f>
        <v>0</v>
      </c>
      <c r="C16" s="162">
        <f t="shared" ref="C16:G16" si="2">C17+C18</f>
        <v>0</v>
      </c>
      <c r="D16" s="162">
        <f t="shared" si="2"/>
        <v>0</v>
      </c>
      <c r="E16" s="162">
        <f t="shared" si="2"/>
        <v>0</v>
      </c>
      <c r="F16" s="162">
        <f t="shared" si="2"/>
        <v>0</v>
      </c>
      <c r="G16" s="162">
        <f t="shared" si="2"/>
        <v>0</v>
      </c>
    </row>
    <row r="17" spans="1:7" x14ac:dyDescent="0.25">
      <c r="A17" s="74" t="s">
        <v>439</v>
      </c>
      <c r="B17" s="162">
        <v>0</v>
      </c>
      <c r="C17" s="162">
        <v>0</v>
      </c>
      <c r="D17" s="162">
        <f>B17+C17</f>
        <v>0</v>
      </c>
      <c r="E17" s="162">
        <v>0</v>
      </c>
      <c r="F17" s="162">
        <v>0</v>
      </c>
      <c r="G17" s="162">
        <f>D17-E17</f>
        <v>0</v>
      </c>
    </row>
    <row r="18" spans="1:7" x14ac:dyDescent="0.25">
      <c r="A18" s="74" t="s">
        <v>440</v>
      </c>
      <c r="B18" s="162">
        <v>0</v>
      </c>
      <c r="C18" s="162">
        <v>0</v>
      </c>
      <c r="D18" s="162">
        <f>B18+C18</f>
        <v>0</v>
      </c>
      <c r="E18" s="162">
        <v>0</v>
      </c>
      <c r="F18" s="162">
        <v>0</v>
      </c>
      <c r="G18" s="162">
        <f>D18-E18</f>
        <v>0</v>
      </c>
    </row>
    <row r="19" spans="1:7" x14ac:dyDescent="0.25">
      <c r="A19" s="57" t="s">
        <v>441</v>
      </c>
      <c r="B19" s="162">
        <v>0</v>
      </c>
      <c r="C19" s="162">
        <v>0</v>
      </c>
      <c r="D19" s="162">
        <f>B19+C19</f>
        <v>0</v>
      </c>
      <c r="E19" s="162">
        <v>0</v>
      </c>
      <c r="F19" s="162">
        <v>0</v>
      </c>
      <c r="G19" s="162">
        <f>D19-E19</f>
        <v>0</v>
      </c>
    </row>
    <row r="20" spans="1:7" x14ac:dyDescent="0.25">
      <c r="A20" s="44"/>
      <c r="B20" s="163"/>
      <c r="C20" s="163"/>
      <c r="D20" s="163"/>
      <c r="E20" s="163"/>
      <c r="F20" s="163"/>
      <c r="G20" s="163"/>
    </row>
    <row r="21" spans="1:7" x14ac:dyDescent="0.25">
      <c r="A21" s="33" t="s">
        <v>442</v>
      </c>
      <c r="B21" s="160">
        <f>B22+B23+B24+B27+B28+B31</f>
        <v>0</v>
      </c>
      <c r="C21" s="160">
        <f t="shared" ref="C21:G21" si="3">C22+C23+C24+C27+C28+C31</f>
        <v>0</v>
      </c>
      <c r="D21" s="160">
        <f t="shared" si="3"/>
        <v>0</v>
      </c>
      <c r="E21" s="160">
        <f t="shared" si="3"/>
        <v>0</v>
      </c>
      <c r="F21" s="160">
        <f t="shared" si="3"/>
        <v>0</v>
      </c>
      <c r="G21" s="160">
        <f t="shared" si="3"/>
        <v>0</v>
      </c>
    </row>
    <row r="22" spans="1:7" x14ac:dyDescent="0.25">
      <c r="A22" s="57" t="s">
        <v>432</v>
      </c>
      <c r="B22" s="161">
        <v>0</v>
      </c>
      <c r="C22" s="161">
        <v>0</v>
      </c>
      <c r="D22" s="162">
        <f>B22+C22</f>
        <v>0</v>
      </c>
      <c r="E22" s="161">
        <v>0</v>
      </c>
      <c r="F22" s="161">
        <v>0</v>
      </c>
      <c r="G22" s="162">
        <f>D22-E22</f>
        <v>0</v>
      </c>
    </row>
    <row r="23" spans="1:7" x14ac:dyDescent="0.25">
      <c r="A23" s="57" t="s">
        <v>433</v>
      </c>
      <c r="B23" s="162">
        <v>0</v>
      </c>
      <c r="C23" s="162">
        <v>0</v>
      </c>
      <c r="D23" s="162">
        <f>B23+C23</f>
        <v>0</v>
      </c>
      <c r="E23" s="162">
        <v>0</v>
      </c>
      <c r="F23" s="162">
        <v>0</v>
      </c>
      <c r="G23" s="162">
        <f>D23-E23</f>
        <v>0</v>
      </c>
    </row>
    <row r="24" spans="1:7" x14ac:dyDescent="0.25">
      <c r="A24" s="57" t="s">
        <v>434</v>
      </c>
      <c r="B24" s="162">
        <f>B25+B26</f>
        <v>0</v>
      </c>
      <c r="C24" s="162">
        <f>C25+C26</f>
        <v>0</v>
      </c>
      <c r="D24" s="162">
        <f>D25+D26</f>
        <v>0</v>
      </c>
      <c r="E24" s="162">
        <f t="shared" ref="E24:G24" si="4">E25+E26</f>
        <v>0</v>
      </c>
      <c r="F24" s="162">
        <f t="shared" si="4"/>
        <v>0</v>
      </c>
      <c r="G24" s="162">
        <f t="shared" si="4"/>
        <v>0</v>
      </c>
    </row>
    <row r="25" spans="1:7" x14ac:dyDescent="0.25">
      <c r="A25" s="74" t="s">
        <v>435</v>
      </c>
      <c r="B25" s="162">
        <v>0</v>
      </c>
      <c r="C25" s="162">
        <v>0</v>
      </c>
      <c r="D25" s="162">
        <f>B25+C25</f>
        <v>0</v>
      </c>
      <c r="E25" s="162">
        <v>0</v>
      </c>
      <c r="F25" s="162">
        <v>0</v>
      </c>
      <c r="G25" s="162">
        <f>D25-E25</f>
        <v>0</v>
      </c>
    </row>
    <row r="26" spans="1:7" x14ac:dyDescent="0.25">
      <c r="A26" s="74" t="s">
        <v>436</v>
      </c>
      <c r="B26" s="162">
        <v>0</v>
      </c>
      <c r="C26" s="162">
        <v>0</v>
      </c>
      <c r="D26" s="162">
        <f>B26+C26</f>
        <v>0</v>
      </c>
      <c r="E26" s="162">
        <v>0</v>
      </c>
      <c r="F26" s="162">
        <v>0</v>
      </c>
      <c r="G26" s="162">
        <f>D26-E26</f>
        <v>0</v>
      </c>
    </row>
    <row r="27" spans="1:7" x14ac:dyDescent="0.25">
      <c r="A27" s="57" t="s">
        <v>437</v>
      </c>
      <c r="B27" s="162">
        <v>0</v>
      </c>
      <c r="C27" s="162">
        <v>0</v>
      </c>
      <c r="D27" s="162">
        <f>B27+C27</f>
        <v>0</v>
      </c>
      <c r="E27" s="162">
        <v>0</v>
      </c>
      <c r="F27" s="162">
        <v>0</v>
      </c>
      <c r="G27" s="162">
        <f>D27-E27</f>
        <v>0</v>
      </c>
    </row>
    <row r="28" spans="1:7" ht="30" x14ac:dyDescent="0.25">
      <c r="A28" s="58" t="s">
        <v>438</v>
      </c>
      <c r="B28" s="162">
        <f>B29+B30</f>
        <v>0</v>
      </c>
      <c r="C28" s="162">
        <f t="shared" ref="C28:G28" si="5">C29+C30</f>
        <v>0</v>
      </c>
      <c r="D28" s="162">
        <f t="shared" si="5"/>
        <v>0</v>
      </c>
      <c r="E28" s="162">
        <f t="shared" si="5"/>
        <v>0</v>
      </c>
      <c r="F28" s="162">
        <f t="shared" si="5"/>
        <v>0</v>
      </c>
      <c r="G28" s="162">
        <f t="shared" si="5"/>
        <v>0</v>
      </c>
    </row>
    <row r="29" spans="1:7" x14ac:dyDescent="0.25">
      <c r="A29" s="74" t="s">
        <v>439</v>
      </c>
      <c r="B29" s="162">
        <v>0</v>
      </c>
      <c r="C29" s="162">
        <v>0</v>
      </c>
      <c r="D29" s="162">
        <f>B29+C29</f>
        <v>0</v>
      </c>
      <c r="E29" s="162">
        <v>0</v>
      </c>
      <c r="F29" s="162">
        <v>0</v>
      </c>
      <c r="G29" s="162">
        <f>D29-E29</f>
        <v>0</v>
      </c>
    </row>
    <row r="30" spans="1:7" x14ac:dyDescent="0.25">
      <c r="A30" s="74" t="s">
        <v>440</v>
      </c>
      <c r="B30" s="162">
        <v>0</v>
      </c>
      <c r="C30" s="162">
        <v>0</v>
      </c>
      <c r="D30" s="162">
        <f>B30+C30</f>
        <v>0</v>
      </c>
      <c r="E30" s="162">
        <v>0</v>
      </c>
      <c r="F30" s="162">
        <v>0</v>
      </c>
      <c r="G30" s="162">
        <f>D30-E30</f>
        <v>0</v>
      </c>
    </row>
    <row r="31" spans="1:7" x14ac:dyDescent="0.25">
      <c r="A31" s="57" t="s">
        <v>441</v>
      </c>
      <c r="B31" s="162">
        <v>0</v>
      </c>
      <c r="C31" s="162">
        <v>0</v>
      </c>
      <c r="D31" s="162">
        <f>B31+C31</f>
        <v>0</v>
      </c>
      <c r="E31" s="162">
        <v>0</v>
      </c>
      <c r="F31" s="162">
        <v>0</v>
      </c>
      <c r="G31" s="162">
        <f>D31-E31</f>
        <v>0</v>
      </c>
    </row>
    <row r="32" spans="1:7" x14ac:dyDescent="0.25">
      <c r="A32" s="44"/>
      <c r="B32" s="163"/>
      <c r="C32" s="163"/>
      <c r="D32" s="163"/>
      <c r="E32" s="163"/>
      <c r="F32" s="163"/>
      <c r="G32" s="163"/>
    </row>
    <row r="33" spans="1:7" ht="14.45" customHeight="1" x14ac:dyDescent="0.25">
      <c r="A33" s="3" t="s">
        <v>443</v>
      </c>
      <c r="B33" s="160">
        <f>B9+B21</f>
        <v>91689899.849999994</v>
      </c>
      <c r="C33" s="160">
        <f t="shared" ref="C33:G33" si="6">C9+C21</f>
        <v>4383389.33</v>
      </c>
      <c r="D33" s="160">
        <f t="shared" si="6"/>
        <v>96073289.179999992</v>
      </c>
      <c r="E33" s="160">
        <f t="shared" si="6"/>
        <v>91207936.359999999</v>
      </c>
      <c r="F33" s="160">
        <f t="shared" si="6"/>
        <v>91207936.359999999</v>
      </c>
      <c r="G33" s="160">
        <f t="shared" si="6"/>
        <v>4865352.8199999928</v>
      </c>
    </row>
    <row r="34" spans="1:7" ht="14.45" customHeight="1" x14ac:dyDescent="0.25">
      <c r="A34" s="54"/>
      <c r="B34" s="75"/>
      <c r="C34" s="75"/>
      <c r="D34" s="75"/>
      <c r="E34" s="75"/>
      <c r="F34" s="75"/>
      <c r="G34" s="7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Artemio López Pérez</cp:lastModifiedBy>
  <cp:revision/>
  <dcterms:created xsi:type="dcterms:W3CDTF">2023-03-16T22:14:51Z</dcterms:created>
  <dcterms:modified xsi:type="dcterms:W3CDTF">2026-01-30T22:04:39Z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