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76C4E475-B302-431E-BC5C-D0BE579198CC}" xr6:coauthVersionLast="47" xr6:coauthVersionMax="47" xr10:uidLastSave="{00000000-0000-0000-0000-000000000000}"/>
  <bookViews>
    <workbookView xWindow="-120" yWindow="-120" windowWidth="29040" windowHeight="15720" tabRatio="863" activeTab="4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<sst xmlns="http://schemas.openxmlformats.org/spreadsheetml/2006/main" count="860" uniqueCount="604">
  <si>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</si>
  <si>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</si>
  <si>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</si>
  <si>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</si>
  <si>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</si>
  <si>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</si>
  <si>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</si>
  <si>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</si>
  <si>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</si>
  <si>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</si>
  <si>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</si>
  <si>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</si>
  <si>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</si>
  <si>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</si>
  <si>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</si>
  <si>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</si>
  <si>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</si>
  <si>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</si>
  <si>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</si>
  <si>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</si>
  <si>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</si>
  <si>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</si>
  <si>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</si>
  <si>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</si>
  <si>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</si>
  <si>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</si>
  <si>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</si>
  <si>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</si>
  <si>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</si>
  <si>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</si>
  <si>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</si>
  <si>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</si>
  <si>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</si>
  <si>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</si>
  <si>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</si>
  <si>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</si>
  <si>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</si>
  <si>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</si>
  <si>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</si>
  <si>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</si>
  <si>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</si>
  <si>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</si>
  <si>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</si>
  <si>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</si>
  <si>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</si>
  <si>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</si>
  <si>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</si>
  <si>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</si>
  <si>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</si>
  <si>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</si>
  <si>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</si>
  <si>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</si>
  <si>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</si>
  <si>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</si>
  <si>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</si>
  <si>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</si>
  <si>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</si>
  <si>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</si>
  <si>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</si>
  <si>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</si>
  <si>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</si>
  <si>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</si>
  <si>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</si>
  <si>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</si>
  <si>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</si>
  <si>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</si>
  <si>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</si>
  <si>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</si>
  <si>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</si>
  <si>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</si>
  <si>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</si>
  <si>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</si>
  <si>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</si>
  <si>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</si>
  <si>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</si>
  <si>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</si>
  <si>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</si>
  <si>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</si>
  <si>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</si>
  <si>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</si>
  <si>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</si>
  <si>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</si>
  <si>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</si>
  <si>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</si>
  <si>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</si>
  <si>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</si>
  <si>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</si>
  <si>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</si>
  <si>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</si>
  <si>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</si>
  <si>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</si>
  <si>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</si>
  <si>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</si>
  <si>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</si>
  <si>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</si>
  <si>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</si>
  <si>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</si>
  <si>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</si>
  <si>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</si>
  <si>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</si>
  <si>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</si>
  <si>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</si>
  <si>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</si>
  <si>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</si>
  <si>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</si>
  <si>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</si>
  <si>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</si>
  <si>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</si>
  <si>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</si>
  <si>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</si>
  <si>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</si>
  <si>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</si>
  <si>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</si>
  <si>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</si>
  <si>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</si>
  <si>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</si>
  <si>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</si>
  <si>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</si>
  <si>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</si>
  <si>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</si>
  <si>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</si>
  <si>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</si>
  <si>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</si>
  <si>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</si>
  <si>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</si>
  <si>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</si>
  <si>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</si>
  <si>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</si>
  <si>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</si>
  <si>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</si>
  <si>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</si>
  <si>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</si>
  <si>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</si>
  <si>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</si>
  <si>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</si>
  <si>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</si>
  <si>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</si>
  <si>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</si>
  <si>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</si>
  <si>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</si>
  <si>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</si>
  <si>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</si>
  <si>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</si>
  <si>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</si>
  <si>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</si>
  <si>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</si>
  <si>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</si>
  <si>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</si>
  <si>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</si>
  <si>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</si>
  <si>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</si>
  <si>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</si>
  <si>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</si>
  <si>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</si>
  <si>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</si>
  <si>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</si>
  <si>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</si>
  <si>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</si>
  <si>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</si>
  <si>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</si>
  <si>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</si>
  <si>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</si>
  <si>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</si>
  <si>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</si>
  <si>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</si>
  <si>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</si>
  <si>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</si>
  <si>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</si>
  <si>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</si>
  <si>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</si>
  <si>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</si>
  <si>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</si>
  <si>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</si>
  <si>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</si>
  <si>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</si>
  <si>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</si>
  <si>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</si>
  <si>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</si>
  <si>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</si>
  <si>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</si>
  <si>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</si>
  <si>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</si>
  <si>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</si>
  <si>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</si>
  <si>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</si>
  <si>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</si>
  <si>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</si>
  <si>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</si>
  <si>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</si>
  <si>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</si>
  <si>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</si>
  <si>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</si>
  <si>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</si>
  <si>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</si>
  <si>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</si>
  <si>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</si>
  <si>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</si>
  <si>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</si>
  <si>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</si>
  <si>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</si>
  <si>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</si>
  <si>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</si>
  <si>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</si>
  <si>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</si>
  <si>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</si>
  <si>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</si>
  <si>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</si>
  <si>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</si>
  <si>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</si>
  <si>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</si>
  <si>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</si>
  <si>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</si>
  <si>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</si>
  <si>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</si>
  <si>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</si>
  <si>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</si>
  <si>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</si>
  <si>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</si>
  <si>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</si>
  <si>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</si>
  <si>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</si>
  <si>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</si>
  <si>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</si>
  <si>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</si>
  <si>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</si>
  <si>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</si>
  <si>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</si>
  <si>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</si>
  <si>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</si>
  <si>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</si>
  <si>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</si>
  <si>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</si>
  <si>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</si>
  <si>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</si>
  <si>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</si>
  <si>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</si>
  <si>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</si>
  <si>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</si>
  <si>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</si>
  <si>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</si>
  <si>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</si>
  <si>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</si>
  <si>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</si>
  <si>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</si>
  <si>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</si>
  <si>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</si>
  <si>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</si>
  <si>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</si>
  <si>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</si>
  <si>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</si>
  <si>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</si>
  <si>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</si>
  <si>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</si>
  <si>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</si>
  <si>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</si>
  <si>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</si>
  <si>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</si>
  <si>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</si>
  <si>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</si>
  <si>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</si>
  <si>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</si>
  <si>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</si>
  <si>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</si>
  <si>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</si>
  <si>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</si>
  <si>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</si>
  <si>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</si>
  <si>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</si>
  <si>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</si>
  <si>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</si>
  <si>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</si>
  <si>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</si>
  <si>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</si>
  <si>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</si>
  <si>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</si>
  <si>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</si>
  <si>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</si>
  <si>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</si>
  <si>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</si>
  <si>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</si>
  <si>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</si>
  <si>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</si>
  <si>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</si>
  <si>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</si>
  <si>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</si>
  <si>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</si>
  <si>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</si>
  <si>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</si>
  <si>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</si>
  <si>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</si>
  <si>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</si>
  <si>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</si>
  <si>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</si>
  <si>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</si>
  <si>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</si>
  <si>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</si>
  <si>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</si>
  <si>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</si>
  <si>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</si>
  <si>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</si>
  <si>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</si>
  <si>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</si>
  <si>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</si>
  <si>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</si>
  <si>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</si>
  <si>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</si>
  <si>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</si>
  <si>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</si>
  <si>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</si>
  <si>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</si>
  <si>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</si>
  <si>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</si>
  <si>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</si>
  <si>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</si>
  <si>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</si>
  <si>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</si>
  <si>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</si>
  <si>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</si>
  <si>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</si>
  <si>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</si>
  <si>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</si>
  <si>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</si>
  <si>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</si>
  <si>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</si>
  <si>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</si>
  <si>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</si>
  <si>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</si>
  <si>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</si>
  <si>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</si>
  <si>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</si>
  <si>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</si>
  <si>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</si>
  <si>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</si>
  <si>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</si>
  <si>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</si>
  <si>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</si>
  <si>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</si>
  <si>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</si>
  <si>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</si>
  <si>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</si>
  <si>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</si>
  <si>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</si>
  <si>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</si>
  <si>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</si>
  <si>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</si>
  <si>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</si>
  <si>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</si>
  <si>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</si>
  <si>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</si>
  <si>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</si>
  <si>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</si>
  <si>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</si>
  <si>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</si>
  <si>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</si>
  <si>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</si>
  <si>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</si>
  <si>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</si>
  <si>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</si>
  <si>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</si>
  <si>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</si>
  <si>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</si>
  <si>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</si>
  <si>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</si>
  <si>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</si>
  <si>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</si>
  <si>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</si>
  <si>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</si>
  <si>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</si>
  <si>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</si>
  <si>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</si>
  <si>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</si>
  <si>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</si>
  <si>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</si>
  <si>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</si>
  <si>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</si>
  <si>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</si>
  <si>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</si>
  <si>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</si>
  <si>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</si>
  <si>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</si>
  <si>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</si>
  <si>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</si>
  <si>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</si>
  <si>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</si>
  <si>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</si>
  <si>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</si>
  <si>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</si>
  <si>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</si>
  <si>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</si>
  <si>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</si>
  <si>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</si>
  <si>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</si>
  <si>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</si>
  <si>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</si>
  <si>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</si>
  <si>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</si>
  <si>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</si>
  <si>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</si>
  <si>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</si>
  <si>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</si>
  <si>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</si>
  <si>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</si>
  <si>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</si>
  <si>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</si>
  <si>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</si>
  <si>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</si>
  <si>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</si>
  <si>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</si>
  <si>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</si>
  <si>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</si>
  <si>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</si>
  <si>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</si>
  <si>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</si>
  <si>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</si>
  <si>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</si>
  <si>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</si>
  <si>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</si>
  <si>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</si>
  <si>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</si>
  <si>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</si>
  <si>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</si>
  <si>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</si>
  <si>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</si>
  <si>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</si>
  <si>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</si>
  <si>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</si>
  <si>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</si>
  <si>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</si>
  <si>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</si>
  <si>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</si>
  <si>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</si>
  <si>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</si>
  <si>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</si>
  <si>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</si>
  <si>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</si>
  <si>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</si>
  <si>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</si>
  <si>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</si>
  <si>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</si>
  <si>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</si>
  <si>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</si>
  <si>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</si>
  <si>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</si>
  <si>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</si>
  <si>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</si>
  <si>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</si>
  <si>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</si>
  <si>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</si>
  <si>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</si>
  <si>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</si>
  <si>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</si>
  <si>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</si>
  <si>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</si>
  <si>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</si>
  <si>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</si>
  <si>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</si>
  <si>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</si>
  <si>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</si>
  <si>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</si>
  <si>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</si>
  <si>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</si>
  <si>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</si>
  <si>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</si>
  <si>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</si>
  <si>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</si>
  <si>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</si>
  <si>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</si>
  <si>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</si>
  <si>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</si>
  <si>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</si>
  <si>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</si>
  <si>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</si>
  <si>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</si>
  <si>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</si>
  <si>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</si>
  <si>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</si>
  <si>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</si>
  <si>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</si>
  <si>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</si>
  <si>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</si>
  <si>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</si>
  <si>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</si>
  <si>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</si>
  <si>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</si>
  <si>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</si>
  <si>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</si>
  <si>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</si>
  <si>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</si>
  <si>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</si>
  <si>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</si>
  <si>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</si>
  <si>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</si>
  <si>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</si>
  <si>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</si>
  <si>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</si>
  <si>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</si>
  <si>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</si>
  <si>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</si>
  <si>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</si>
  <si>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</si>
  <si>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</si>
  <si>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</si>
  <si>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</si>
  <si>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</si>
  <si>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</si>
  <si>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</si>
  <si>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</si>
  <si>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</si>
  <si>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</si>
  <si>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</si>
  <si>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</si>
  <si>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</si>
  <si>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</si>
  <si>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</si>
  <si>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</si>
  <si>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</si>
  <si>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</si>
  <si>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</si>
  <si>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</si>
  <si>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</si>
  <si>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</si>
  <si>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</si>
  <si>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</si>
  <si>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</si>
  <si>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</si>
  <si>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</si>
  <si>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</si>
  <si>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</si>
  <si>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</si>
  <si>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</si>
  <si>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</si>
  <si>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</si>
  <si>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</si>
  <si>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</si>
  <si>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</si>
  <si>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</si>
  <si>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</si>
  <si>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</si>
  <si>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</si>
  <si>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</si>
  <si>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</si>
  <si>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</si>
  <si>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</si>
  <si>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</si>
  <si>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</si>
  <si>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</si>
  <si>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</si>
  <si>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</si>
  <si>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</si>
  <si>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</si>
  <si>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</si>
  <si>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</si>
  <si>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</si>
  <si>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</si>
  <si>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</si>
  <si>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</si>
  <si>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</si>
  <si>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</si>
  <si>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</si>
  <si>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</si>
  <si>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</si>
  <si>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</si>
  <si>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</si>
  <si>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</si>
  <si>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</si>
  <si>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</si>
  <si>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</si>
  <si>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</si>
  <si>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</si>
  <si>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</si>
  <si>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</si>
  <si>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</si>
  <si>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</si>
  <si>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</si>
  <si>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</si>
  <si>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</si>
  <si>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</si>
  <si>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</si>
  <si>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</si>
  <si>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</si>
  <si>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</si>
  <si>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</si>
  <si>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</si>
  <si>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</si>
  <si>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</si>
  <si>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</si>
  <si>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</si>
  <si>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</si>
  <si>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</si>
  <si>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</si>
  <si>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</si>
  <si>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</si>
  <si>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</si>
  <si>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</si>
  <si>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</si>
  <si>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</si>
  <si>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</si>
  <si>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</si>
  <si>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</si>
  <si>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</si>
  <si>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</si>
  <si>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</si>
  <si>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COMISIÓN ESTATAL DE ATENCIÓN INTEGRAL A VÍCTIMAS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</si>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</sst>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4" borderId="0" xfId="8" applyFont="1" applyFill="1" applyAlignment="1">
      <alignment wrapText="1"/>
    </xf>
    <xf numFmtId="0" fontId="12" fillId="5" borderId="0" xfId="8" applyFont="1" applyFill="1" applyAlignment="1">
      <alignment wrapText="1"/>
    </xf>
    <xf numFmtId="0" fontId="9" fillId="0" borderId="0" xfId="8" applyFont="1" applyAlignment="1">
      <alignment wrapText="1"/>
    </xf>
    <xf numFmtId="3" fontId="9" fillId="0" borderId="0" xfId="8" applyNumberFormat="1" applyFont="1" applyAlignment="1">
      <alignment wrapText="1"/>
    </xf>
    <xf numFmtId="0" fontId="12" fillId="6" borderId="0" xfId="8" applyFont="1" applyFill="1" applyAlignment="1">
      <alignment wrapText="1"/>
    </xf>
    <xf numFmtId="0" fontId="9" fillId="0" borderId="0" xfId="8" applyFont="1" applyAlignment="1">
      <alignment vertical="center" wrapText="1"/>
    </xf>
    <xf numFmtId="0" fontId="8" fillId="3" borderId="0" xfId="8" applyFont="1" applyFill="1" applyAlignment="1">
      <alignment horizontal="right" vertical="center" wrapText="1"/>
    </xf>
    <xf numFmtId="0" fontId="1" fillId="3" borderId="0" xfId="8" applyFont="1" applyFill="1" applyAlignment="1">
      <alignment horizontal="left" vertical="center" wrapText="1"/>
    </xf>
    <xf numFmtId="0" fontId="11" fillId="8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5" borderId="0" xfId="9" applyFont="1" applyFill="1" applyAlignment="1">
      <alignment horizontal="center" vertical="center" wrapText="1"/>
    </xf>
    <xf numFmtId="0" fontId="9" fillId="0" borderId="0" xfId="9" applyFont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5" fillId="0" borderId="0" xfId="10" applyFont="1" applyAlignment="1">
      <alignment horizontal="left" vertical="top" wrapText="1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9" fillId="0" borderId="0" xfId="8" applyFont="1" applyAlignment="1">
      <alignment horizontal="left" vertical="top" wrapText="1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3</xdr:col>
      <xdr:colOff>819150</xdr:colOff>
      <xdr:row>51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E6267B9-9EBE-4A9A-8E04-6DA04FD9AD08}"/>
            </a:ext>
          </a:extLst>
        </xdr:cNvPr>
        <xdr:cNvGrpSpPr/>
      </xdr:nvGrpSpPr>
      <xdr:grpSpPr>
        <a:xfrm>
          <a:off x="0" y="6715125"/>
          <a:ext cx="72485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12A02894-4F06-9056-69A6-12BF5C074CC3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BF2754B-2003-B709-3B8D-1067E74E9726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AF3CFE81-F42A-52FE-1256-A2A55E5F20A9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214</xdr:row>
      <xdr:rowOff>28575</xdr:rowOff>
    </xdr:from>
    <xdr:to>
      <xdr:col>3</xdr:col>
      <xdr:colOff>1028700</xdr:colOff>
      <xdr:row>220</xdr:row>
      <xdr:rowOff>47625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C02C9C6-E4A8-4AA2-A09B-F46F24B8135A}"/>
            </a:ext>
          </a:extLst>
        </xdr:cNvPr>
        <xdr:cNvGrpSpPr/>
      </xdr:nvGrpSpPr>
      <xdr:grpSpPr>
        <a:xfrm>
          <a:off x="28575" y="32985075"/>
          <a:ext cx="79819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9FD9B34-8621-089B-399D-4591E52BEEE9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44470EB-99EB-0CD1-6296-7CC3DF1C3B05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3C636BF-3526-CF70-A0F2-5D430BE9BF58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173</xdr:row>
      <xdr:rowOff>0</xdr:rowOff>
    </xdr:from>
    <xdr:to>
      <xdr:col>4</xdr:col>
      <xdr:colOff>904875</xdr:colOff>
      <xdr:row>179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77441D1-2CF9-42CC-80A3-D38AAFFD9260}"/>
            </a:ext>
          </a:extLst>
        </xdr:cNvPr>
        <xdr:cNvGrpSpPr/>
      </xdr:nvGrpSpPr>
      <xdr:grpSpPr>
        <a:xfrm>
          <a:off x="0" y="27527250"/>
          <a:ext cx="7731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26EBF837-E85A-6253-01A0-BDBFE883FF3B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6CF9B2CB-7383-62B3-3F81-9047929445C4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69CD235-5C90-572A-ACF1-CE8F9989D99D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5</xdr:col>
      <xdr:colOff>123825</xdr:colOff>
      <xdr:row>36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5DBF929-5C93-4326-A351-8F084F6065D2}"/>
            </a:ext>
          </a:extLst>
        </xdr:cNvPr>
        <xdr:cNvGrpSpPr/>
      </xdr:nvGrpSpPr>
      <xdr:grpSpPr>
        <a:xfrm>
          <a:off x="0" y="4667250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593AA89-EC37-A2F5-9944-A7FA54A20F59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491CF34-2C07-FA9E-455F-6165EC44E27E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BED0570-E5BC-C22A-16B1-A1870F3C30E3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147</xdr:row>
      <xdr:rowOff>0</xdr:rowOff>
    </xdr:from>
    <xdr:to>
      <xdr:col>4</xdr:col>
      <xdr:colOff>1219200</xdr:colOff>
      <xdr:row>153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BA56637-72C2-470F-9A42-EDB920FFBD27}"/>
            </a:ext>
          </a:extLst>
        </xdr:cNvPr>
        <xdr:cNvGrpSpPr/>
      </xdr:nvGrpSpPr>
      <xdr:grpSpPr>
        <a:xfrm>
          <a:off x="0" y="21383625"/>
          <a:ext cx="76771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1FDC45A1-4F9F-1653-7477-81EAF2F82189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18262CA-6E4D-CFDE-0CDA-692E79710E37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EC6E10D6-BE98-C6A8-3F09-3A329E7594C0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23</xdr:row>
      <xdr:rowOff>0</xdr:rowOff>
    </xdr:from>
    <xdr:to>
      <xdr:col>3</xdr:col>
      <xdr:colOff>28575</xdr:colOff>
      <xdr:row>29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9331444-27C2-49F4-A16D-AE859B5EE8DF}"/>
            </a:ext>
          </a:extLst>
        </xdr:cNvPr>
        <xdr:cNvGrpSpPr/>
      </xdr:nvGrpSpPr>
      <xdr:grpSpPr>
        <a:xfrm>
          <a:off x="1" y="3962400"/>
          <a:ext cx="5638799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FC3431FF-3CC7-6A14-B2C0-F42E04EB244B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AAE8DB3D-9253-9170-B35C-614190E273F3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E1F4B30-5C56-596C-77F3-8391A58F6E21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42</xdr:row>
      <xdr:rowOff>0</xdr:rowOff>
    </xdr:from>
    <xdr:to>
      <xdr:col>3</xdr:col>
      <xdr:colOff>9526</xdr:colOff>
      <xdr:row>48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8C0B30C-9161-4528-AFF6-9A8DD6AB10B9}"/>
            </a:ext>
          </a:extLst>
        </xdr:cNvPr>
        <xdr:cNvGrpSpPr/>
      </xdr:nvGrpSpPr>
      <xdr:grpSpPr>
        <a:xfrm>
          <a:off x="1" y="6591300"/>
          <a:ext cx="556260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E5476DE3-BCDB-EDB4-9DAF-1E0650C40A2B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BAB0438C-F034-4265-74F4-07263352F00A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65D1E97A-F595-6405-9F36-AB067E8918AF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58</xdr:row>
      <xdr:rowOff>0</xdr:rowOff>
    </xdr:from>
    <xdr:to>
      <xdr:col>2</xdr:col>
      <xdr:colOff>1157655</xdr:colOff>
      <xdr:row>63</xdr:row>
      <xdr:rowOff>143608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110390F-C626-400D-906A-994BCE1B95F4}"/>
            </a:ext>
          </a:extLst>
        </xdr:cNvPr>
        <xdr:cNvGrpSpPr/>
      </xdr:nvGrpSpPr>
      <xdr:grpSpPr>
        <a:xfrm>
          <a:off x="1" y="8896350"/>
          <a:ext cx="6396404" cy="857983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128A92B5-AF9E-39C1-98F0-CDC5C22941F1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685EA23-681E-D9F1-94D8-E2B318CF0687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EE4652FC-404C-B287-CAFE-E59C100FFA01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46" sqref="A46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74" t="s">
        <v>602</v>
      </c>
      <c r="B1" s="175"/>
      <c r="C1" s="104" t="s">
        <v>495</v>
      </c>
      <c r="D1" s="105">
        <v>2025</v>
      </c>
    </row>
    <row r="2" spans="1:4" ht="16.350000000000001" customHeight="1" x14ac:dyDescent="0.2">
      <c r="A2" s="176" t="s">
        <v>494</v>
      </c>
      <c r="B2" s="177"/>
      <c r="C2" s="10" t="s">
        <v>496</v>
      </c>
      <c r="D2" s="106" t="s">
        <v>501</v>
      </c>
    </row>
    <row r="3" spans="1:4" ht="16.350000000000001" customHeight="1" x14ac:dyDescent="0.2">
      <c r="A3" s="178" t="s">
        <v>603</v>
      </c>
      <c r="B3" s="179"/>
      <c r="C3" s="10" t="s">
        <v>497</v>
      </c>
      <c r="D3" s="107">
        <v>2</v>
      </c>
    </row>
    <row r="4" spans="1:4" ht="16.350000000000001" customHeight="1" x14ac:dyDescent="0.2">
      <c r="A4" s="180" t="s">
        <v>516</v>
      </c>
      <c r="B4" s="181"/>
      <c r="C4" s="181"/>
      <c r="D4" s="182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6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191" zoomScaleNormal="100" workbookViewId="0">
      <selection activeCell="A215" sqref="A215"/>
    </sheetView>
  </sheetViews>
  <sheetFormatPr baseColWidth="10" defaultColWidth="9.140625" defaultRowHeight="11.25" x14ac:dyDescent="0.2"/>
  <cols>
    <col min="1" max="1" width="10" style="14" customWidth="1"/>
    <col min="2" max="2" width="79.140625" style="14" customWidth="1"/>
    <col min="3" max="4" width="15.5703125" style="14" customWidth="1"/>
    <col min="5" max="5" width="10.5703125" style="14" customWidth="1"/>
    <col min="6" max="16384" width="9.140625" style="14"/>
  </cols>
  <sheetData>
    <row r="1" spans="1:5" s="19" customFormat="1" ht="18.95" customHeight="1" x14ac:dyDescent="0.25">
      <c r="A1" s="177" t="s">
        <v>602</v>
      </c>
      <c r="B1" s="177"/>
      <c r="C1" s="177"/>
      <c r="D1" s="10" t="s">
        <v>498</v>
      </c>
      <c r="E1" s="18">
        <v>2025</v>
      </c>
    </row>
    <row r="2" spans="1:5" s="11" customFormat="1" ht="18.95" customHeight="1" x14ac:dyDescent="0.25">
      <c r="A2" s="177" t="s">
        <v>503</v>
      </c>
      <c r="B2" s="177"/>
      <c r="C2" s="177"/>
      <c r="D2" s="10" t="s">
        <v>499</v>
      </c>
      <c r="E2" s="18" t="s">
        <v>501</v>
      </c>
    </row>
    <row r="3" spans="1:5" s="11" customFormat="1" ht="18.95" customHeight="1" x14ac:dyDescent="0.25">
      <c r="A3" s="177" t="s">
        <v>603</v>
      </c>
      <c r="B3" s="177"/>
      <c r="C3" s="177"/>
      <c r="D3" s="10" t="s">
        <v>500</v>
      </c>
      <c r="E3" s="18">
        <v>2</v>
      </c>
    </row>
    <row r="4" spans="1:5" s="11" customFormat="1" ht="18.95" customHeight="1" x14ac:dyDescent="0.25">
      <c r="A4" s="177" t="s">
        <v>516</v>
      </c>
      <c r="B4" s="177"/>
      <c r="C4" s="177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597</v>
      </c>
    </row>
    <row r="9" spans="1:5" x14ac:dyDescent="0.2">
      <c r="A9" s="109">
        <v>4000</v>
      </c>
      <c r="B9" s="108" t="s">
        <v>557</v>
      </c>
      <c r="C9" s="140">
        <f>SUM(C10+C57+C69)</f>
        <v>163484744.54999998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454996.57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454996.57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454996.57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163029747.97999999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163029747.97999999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163029747.97999999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0">
        <f>C95+C123+C156+C166+C181+C210</f>
        <v>146767601.54999998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44784695.289999999</v>
      </c>
      <c r="D95" s="112">
        <f>C95/$C$94</f>
        <v>0.30514019999667974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39749391.409999996</v>
      </c>
      <c r="D96" s="112">
        <f t="shared" ref="D96:D159" si="0">C96/$C$94</f>
        <v>0.27083219314215196</v>
      </c>
      <c r="E96" s="41"/>
    </row>
    <row r="97" spans="1:5" x14ac:dyDescent="0.2">
      <c r="A97" s="43">
        <v>5111</v>
      </c>
      <c r="B97" s="41" t="s">
        <v>280</v>
      </c>
      <c r="C97" s="141">
        <v>10782075.640000001</v>
      </c>
      <c r="D97" s="44">
        <f t="shared" si="0"/>
        <v>7.3463595004152338E-2</v>
      </c>
      <c r="E97" s="41"/>
    </row>
    <row r="98" spans="1:5" x14ac:dyDescent="0.2">
      <c r="A98" s="43">
        <v>5112</v>
      </c>
      <c r="B98" s="41" t="s">
        <v>281</v>
      </c>
      <c r="C98" s="141">
        <v>10000</v>
      </c>
      <c r="D98" s="44">
        <f t="shared" si="0"/>
        <v>6.8134928242955951E-5</v>
      </c>
      <c r="E98" s="41"/>
    </row>
    <row r="99" spans="1:5" x14ac:dyDescent="0.2">
      <c r="A99" s="43">
        <v>5113</v>
      </c>
      <c r="B99" s="41" t="s">
        <v>282</v>
      </c>
      <c r="C99" s="141">
        <v>8580729.4600000009</v>
      </c>
      <c r="D99" s="44">
        <f t="shared" si="0"/>
        <v>5.8464738602931825E-2</v>
      </c>
      <c r="E99" s="41"/>
    </row>
    <row r="100" spans="1:5" x14ac:dyDescent="0.2">
      <c r="A100" s="43">
        <v>5114</v>
      </c>
      <c r="B100" s="41" t="s">
        <v>283</v>
      </c>
      <c r="C100" s="141">
        <v>3408293.83</v>
      </c>
      <c r="D100" s="44">
        <f t="shared" si="0"/>
        <v>2.3222385553795952E-2</v>
      </c>
      <c r="E100" s="41"/>
    </row>
    <row r="101" spans="1:5" x14ac:dyDescent="0.2">
      <c r="A101" s="43">
        <v>5115</v>
      </c>
      <c r="B101" s="41" t="s">
        <v>284</v>
      </c>
      <c r="C101" s="141">
        <v>16967171.859999999</v>
      </c>
      <c r="D101" s="44">
        <f t="shared" si="0"/>
        <v>0.11560570371670015</v>
      </c>
      <c r="E101" s="41"/>
    </row>
    <row r="102" spans="1:5" x14ac:dyDescent="0.2">
      <c r="A102" s="43">
        <v>5116</v>
      </c>
      <c r="B102" s="41" t="s">
        <v>285</v>
      </c>
      <c r="C102" s="141">
        <v>1120.6199999999999</v>
      </c>
      <c r="D102" s="44">
        <f t="shared" si="0"/>
        <v>7.6353363287621298E-6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743977.35000000009</v>
      </c>
      <c r="D103" s="112">
        <f t="shared" si="0"/>
        <v>5.0690843356634534E-3</v>
      </c>
      <c r="E103" s="41"/>
    </row>
    <row r="104" spans="1:5" x14ac:dyDescent="0.2">
      <c r="A104" s="43">
        <v>5121</v>
      </c>
      <c r="B104" s="41" t="s">
        <v>287</v>
      </c>
      <c r="C104" s="141">
        <v>149183.89000000001</v>
      </c>
      <c r="D104" s="44">
        <f t="shared" si="0"/>
        <v>1.0164633640155035E-3</v>
      </c>
      <c r="E104" s="41"/>
    </row>
    <row r="105" spans="1:5" x14ac:dyDescent="0.2">
      <c r="A105" s="43">
        <v>5122</v>
      </c>
      <c r="B105" s="41" t="s">
        <v>288</v>
      </c>
      <c r="C105" s="141">
        <v>1198.9000000000001</v>
      </c>
      <c r="D105" s="44">
        <f t="shared" si="0"/>
        <v>8.16869654704799E-6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7180.5</v>
      </c>
      <c r="D107" s="44">
        <f t="shared" si="0"/>
        <v>4.8924285224854526E-5</v>
      </c>
      <c r="E107" s="41"/>
    </row>
    <row r="108" spans="1:5" x14ac:dyDescent="0.2">
      <c r="A108" s="43">
        <v>5125</v>
      </c>
      <c r="B108" s="41" t="s">
        <v>291</v>
      </c>
      <c r="C108" s="141">
        <v>638</v>
      </c>
      <c r="D108" s="44">
        <f t="shared" si="0"/>
        <v>4.34700842190059E-6</v>
      </c>
      <c r="E108" s="41"/>
    </row>
    <row r="109" spans="1:5" x14ac:dyDescent="0.2">
      <c r="A109" s="43">
        <v>5126</v>
      </c>
      <c r="B109" s="41" t="s">
        <v>292</v>
      </c>
      <c r="C109" s="141">
        <v>524220.65</v>
      </c>
      <c r="D109" s="44">
        <f t="shared" si="0"/>
        <v>3.5717736371225729E-3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61555.41</v>
      </c>
      <c r="D112" s="44">
        <f t="shared" si="0"/>
        <v>4.1940734433157335E-4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4291326.53</v>
      </c>
      <c r="D113" s="112">
        <f t="shared" si="0"/>
        <v>2.923892251886432E-2</v>
      </c>
      <c r="E113" s="41"/>
    </row>
    <row r="114" spans="1:5" x14ac:dyDescent="0.2">
      <c r="A114" s="43">
        <v>5131</v>
      </c>
      <c r="B114" s="41" t="s">
        <v>297</v>
      </c>
      <c r="C114" s="141">
        <v>75776.91</v>
      </c>
      <c r="D114" s="44">
        <f t="shared" si="0"/>
        <v>5.1630543253229318E-4</v>
      </c>
      <c r="E114" s="41"/>
    </row>
    <row r="115" spans="1:5" x14ac:dyDescent="0.2">
      <c r="A115" s="43">
        <v>5132</v>
      </c>
      <c r="B115" s="41" t="s">
        <v>298</v>
      </c>
      <c r="C115" s="141">
        <v>647622.80000000005</v>
      </c>
      <c r="D115" s="44">
        <f t="shared" si="0"/>
        <v>4.4125733006502221E-3</v>
      </c>
      <c r="E115" s="41"/>
    </row>
    <row r="116" spans="1:5" x14ac:dyDescent="0.2">
      <c r="A116" s="43">
        <v>5133</v>
      </c>
      <c r="B116" s="41" t="s">
        <v>299</v>
      </c>
      <c r="C116" s="141">
        <v>583897.61</v>
      </c>
      <c r="D116" s="44">
        <f t="shared" si="0"/>
        <v>3.9783821758583478E-3</v>
      </c>
      <c r="E116" s="41"/>
    </row>
    <row r="117" spans="1:5" x14ac:dyDescent="0.2">
      <c r="A117" s="43">
        <v>5134</v>
      </c>
      <c r="B117" s="41" t="s">
        <v>300</v>
      </c>
      <c r="C117" s="141">
        <v>709797</v>
      </c>
      <c r="D117" s="44">
        <f t="shared" si="0"/>
        <v>4.836196766206541E-3</v>
      </c>
      <c r="E117" s="41"/>
    </row>
    <row r="118" spans="1:5" x14ac:dyDescent="0.2">
      <c r="A118" s="43">
        <v>5135</v>
      </c>
      <c r="B118" s="41" t="s">
        <v>301</v>
      </c>
      <c r="C118" s="141">
        <v>402588.32</v>
      </c>
      <c r="D118" s="44">
        <f t="shared" si="0"/>
        <v>2.7430326294652189E-3</v>
      </c>
      <c r="E118" s="41"/>
    </row>
    <row r="119" spans="1:5" x14ac:dyDescent="0.2">
      <c r="A119" s="43">
        <v>5136</v>
      </c>
      <c r="B119" s="41" t="s">
        <v>302</v>
      </c>
      <c r="C119" s="141">
        <v>766918.4</v>
      </c>
      <c r="D119" s="44">
        <f t="shared" si="0"/>
        <v>5.2253930152202591E-3</v>
      </c>
      <c r="E119" s="41"/>
    </row>
    <row r="120" spans="1:5" x14ac:dyDescent="0.2">
      <c r="A120" s="43">
        <v>5137</v>
      </c>
      <c r="B120" s="41" t="s">
        <v>303</v>
      </c>
      <c r="C120" s="141">
        <v>34651.599999999999</v>
      </c>
      <c r="D120" s="44">
        <f t="shared" si="0"/>
        <v>2.3609842795036125E-4</v>
      </c>
      <c r="E120" s="41"/>
    </row>
    <row r="121" spans="1:5" x14ac:dyDescent="0.2">
      <c r="A121" s="43">
        <v>5138</v>
      </c>
      <c r="B121" s="41" t="s">
        <v>304</v>
      </c>
      <c r="C121" s="141">
        <v>60817.69</v>
      </c>
      <c r="D121" s="44">
        <f t="shared" si="0"/>
        <v>4.1438089440523401E-4</v>
      </c>
      <c r="E121" s="41"/>
    </row>
    <row r="122" spans="1:5" x14ac:dyDescent="0.2">
      <c r="A122" s="43">
        <v>5139</v>
      </c>
      <c r="B122" s="41" t="s">
        <v>305</v>
      </c>
      <c r="C122" s="141">
        <v>1009256.2</v>
      </c>
      <c r="D122" s="44">
        <f t="shared" si="0"/>
        <v>6.8765598765758397E-3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101982902.09999999</v>
      </c>
      <c r="D123" s="112">
        <f t="shared" si="0"/>
        <v>0.69485977165919022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101982902.09999999</v>
      </c>
      <c r="D133" s="112">
        <f t="shared" si="0"/>
        <v>0.69485977165919022</v>
      </c>
      <c r="E133" s="41"/>
    </row>
    <row r="134" spans="1:5" x14ac:dyDescent="0.2">
      <c r="A134" s="43">
        <v>5241</v>
      </c>
      <c r="B134" s="41" t="s">
        <v>315</v>
      </c>
      <c r="C134" s="141">
        <v>101982902.09999999</v>
      </c>
      <c r="D134" s="44">
        <f t="shared" si="0"/>
        <v>0.69485977165919022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4.16</v>
      </c>
      <c r="D181" s="112">
        <f t="shared" si="1"/>
        <v>2.834413014906968E-8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4.16</v>
      </c>
      <c r="D200" s="112">
        <f t="shared" si="1"/>
        <v>2.834413014906968E-8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4.16</v>
      </c>
      <c r="D209" s="44">
        <f t="shared" si="1"/>
        <v>2.834413014906968E-8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8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zoomScale="60" zoomScaleNormal="100" workbookViewId="0">
      <selection activeCell="H175" sqref="H175"/>
    </sheetView>
  </sheetViews>
  <sheetFormatPr baseColWidth="10" defaultColWidth="9.140625" defaultRowHeight="11.25" x14ac:dyDescent="0.2"/>
  <cols>
    <col min="1" max="1" width="10" style="14" customWidth="1"/>
    <col min="2" max="2" width="57" style="163" customWidth="1"/>
    <col min="3" max="3" width="16.42578125" style="14" bestFit="1" customWidth="1"/>
    <col min="4" max="4" width="19.140625" style="14" customWidth="1"/>
    <col min="5" max="5" width="28" style="14" customWidth="1"/>
    <col min="6" max="6" width="18.140625" style="163" customWidth="1"/>
    <col min="7" max="7" width="16.5703125" style="163" customWidth="1"/>
    <col min="8" max="8" width="16.7109375" style="163" customWidth="1"/>
    <col min="9" max="9" width="9.5703125" style="163" customWidth="1"/>
    <col min="10" max="10" width="9.7109375" style="163" customWidth="1"/>
    <col min="11" max="16384" width="9.140625" style="14"/>
  </cols>
  <sheetData>
    <row r="1" spans="1:10" s="11" customFormat="1" ht="18.95" customHeight="1" x14ac:dyDescent="0.25">
      <c r="A1" s="183" t="s">
        <v>602</v>
      </c>
      <c r="B1" s="184"/>
      <c r="C1" s="184"/>
      <c r="D1" s="184"/>
      <c r="E1" s="184"/>
      <c r="F1" s="184"/>
      <c r="G1" s="167" t="s">
        <v>498</v>
      </c>
      <c r="H1" s="168">
        <v>2025</v>
      </c>
      <c r="I1" s="166"/>
      <c r="J1" s="166"/>
    </row>
    <row r="2" spans="1:10" s="11" customFormat="1" ht="18.95" customHeight="1" x14ac:dyDescent="0.25">
      <c r="A2" s="183" t="s">
        <v>502</v>
      </c>
      <c r="B2" s="184"/>
      <c r="C2" s="184"/>
      <c r="D2" s="184"/>
      <c r="E2" s="184"/>
      <c r="F2" s="184"/>
      <c r="G2" s="167" t="s">
        <v>499</v>
      </c>
      <c r="H2" s="168" t="s">
        <v>501</v>
      </c>
      <c r="I2" s="166"/>
      <c r="J2" s="166"/>
    </row>
    <row r="3" spans="1:10" s="11" customFormat="1" ht="18.95" customHeight="1" x14ac:dyDescent="0.25">
      <c r="A3" s="183" t="s">
        <v>603</v>
      </c>
      <c r="B3" s="184"/>
      <c r="C3" s="184"/>
      <c r="D3" s="184"/>
      <c r="E3" s="184"/>
      <c r="F3" s="184"/>
      <c r="G3" s="167" t="s">
        <v>500</v>
      </c>
      <c r="H3" s="168">
        <v>2</v>
      </c>
      <c r="I3" s="166"/>
      <c r="J3" s="166"/>
    </row>
    <row r="4" spans="1:10" s="11" customFormat="1" ht="18.95" customHeight="1" x14ac:dyDescent="0.25">
      <c r="A4" s="183" t="s">
        <v>516</v>
      </c>
      <c r="B4" s="184"/>
      <c r="C4" s="184"/>
      <c r="D4" s="184"/>
      <c r="E4" s="184"/>
      <c r="F4" s="184"/>
      <c r="G4" s="167"/>
      <c r="H4" s="168"/>
      <c r="I4" s="166"/>
      <c r="J4" s="166"/>
    </row>
    <row r="5" spans="1:10" x14ac:dyDescent="0.2">
      <c r="A5" s="12" t="s">
        <v>116</v>
      </c>
      <c r="B5" s="161"/>
      <c r="C5" s="13"/>
      <c r="D5" s="13"/>
      <c r="E5" s="13"/>
      <c r="F5" s="161"/>
      <c r="G5" s="161"/>
      <c r="H5" s="161"/>
    </row>
    <row r="7" spans="1:10" x14ac:dyDescent="0.2">
      <c r="A7" s="13" t="s">
        <v>88</v>
      </c>
      <c r="B7" s="161"/>
      <c r="C7" s="13"/>
      <c r="D7" s="13"/>
      <c r="E7" s="13"/>
      <c r="F7" s="161"/>
      <c r="G7" s="161"/>
      <c r="H7" s="161"/>
    </row>
    <row r="8" spans="1:10" x14ac:dyDescent="0.2">
      <c r="A8" s="15" t="s">
        <v>86</v>
      </c>
      <c r="B8" s="162" t="s">
        <v>83</v>
      </c>
      <c r="C8" s="15" t="s">
        <v>84</v>
      </c>
      <c r="D8" s="15" t="s">
        <v>85</v>
      </c>
      <c r="E8" s="15"/>
      <c r="F8" s="162"/>
      <c r="G8" s="162"/>
      <c r="H8" s="162"/>
    </row>
    <row r="9" spans="1:10" x14ac:dyDescent="0.2">
      <c r="A9" s="16">
        <v>1114</v>
      </c>
      <c r="B9" s="163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10" x14ac:dyDescent="0.2">
      <c r="A10" s="16">
        <v>1115</v>
      </c>
      <c r="B10" s="163" t="s">
        <v>118</v>
      </c>
      <c r="C10" s="143">
        <v>0</v>
      </c>
    </row>
    <row r="11" spans="1:10" x14ac:dyDescent="0.2">
      <c r="A11" s="16">
        <v>1121</v>
      </c>
      <c r="B11" s="163" t="s">
        <v>119</v>
      </c>
      <c r="C11" s="143">
        <v>0</v>
      </c>
    </row>
    <row r="12" spans="1:10" x14ac:dyDescent="0.2">
      <c r="C12" s="143"/>
    </row>
    <row r="13" spans="1:10" x14ac:dyDescent="0.2">
      <c r="A13" s="13" t="s">
        <v>89</v>
      </c>
      <c r="B13" s="161"/>
      <c r="C13" s="13"/>
      <c r="D13" s="13"/>
      <c r="E13" s="13"/>
      <c r="F13" s="161"/>
      <c r="G13" s="161"/>
      <c r="H13" s="161"/>
    </row>
    <row r="14" spans="1:10" ht="22.5" x14ac:dyDescent="0.2">
      <c r="A14" s="15" t="s">
        <v>86</v>
      </c>
      <c r="B14" s="162" t="s">
        <v>83</v>
      </c>
      <c r="C14" s="15" t="s">
        <v>84</v>
      </c>
      <c r="D14" s="15">
        <v>2024</v>
      </c>
      <c r="E14" s="15">
        <v>2023</v>
      </c>
      <c r="F14" s="162">
        <v>2022</v>
      </c>
      <c r="G14" s="162">
        <v>2021</v>
      </c>
      <c r="H14" s="162" t="s">
        <v>115</v>
      </c>
    </row>
    <row r="15" spans="1:10" ht="22.5" x14ac:dyDescent="0.2">
      <c r="A15" s="16">
        <v>1122</v>
      </c>
      <c r="B15" s="163" t="s">
        <v>121</v>
      </c>
      <c r="C15" s="143">
        <v>0</v>
      </c>
      <c r="D15" s="143">
        <v>0</v>
      </c>
      <c r="E15" s="143">
        <v>0</v>
      </c>
      <c r="F15" s="164">
        <v>0</v>
      </c>
      <c r="G15" s="164">
        <v>0</v>
      </c>
      <c r="H15" s="163" t="str">
        <f>+IF(OR(C15&lt;&gt;0,C16&lt;&gt;0),"","SIN INFORMACIÓN QUE REVELAR")</f>
        <v>SIN INFORMACIÓN QUE REVELAR</v>
      </c>
    </row>
    <row r="16" spans="1:10" x14ac:dyDescent="0.2">
      <c r="A16" s="16">
        <v>1124</v>
      </c>
      <c r="B16" s="163" t="s">
        <v>122</v>
      </c>
      <c r="C16" s="143">
        <v>0</v>
      </c>
      <c r="D16" s="143">
        <v>0</v>
      </c>
      <c r="E16" s="143">
        <v>0</v>
      </c>
      <c r="F16" s="164">
        <v>0</v>
      </c>
      <c r="G16" s="164">
        <v>0</v>
      </c>
    </row>
    <row r="17" spans="1:8" x14ac:dyDescent="0.2">
      <c r="C17" s="143"/>
      <c r="D17" s="143"/>
      <c r="E17" s="143"/>
      <c r="F17" s="164"/>
      <c r="G17" s="164"/>
    </row>
    <row r="18" spans="1:8" x14ac:dyDescent="0.2">
      <c r="A18" s="13" t="s">
        <v>90</v>
      </c>
      <c r="B18" s="161"/>
      <c r="C18" s="13"/>
      <c r="D18" s="13"/>
      <c r="E18" s="13"/>
      <c r="F18" s="161"/>
      <c r="G18" s="161"/>
      <c r="H18" s="161"/>
    </row>
    <row r="19" spans="1:8" x14ac:dyDescent="0.2">
      <c r="A19" s="15" t="s">
        <v>86</v>
      </c>
      <c r="B19" s="162" t="s">
        <v>83</v>
      </c>
      <c r="C19" s="15" t="s">
        <v>84</v>
      </c>
      <c r="D19" s="15" t="s">
        <v>123</v>
      </c>
      <c r="E19" s="15" t="s">
        <v>124</v>
      </c>
      <c r="F19" s="162" t="s">
        <v>125</v>
      </c>
      <c r="G19" s="162" t="s">
        <v>126</v>
      </c>
      <c r="H19" s="162" t="s">
        <v>127</v>
      </c>
    </row>
    <row r="20" spans="1:8" x14ac:dyDescent="0.2">
      <c r="A20" s="16">
        <v>1123</v>
      </c>
      <c r="B20" s="163" t="s">
        <v>128</v>
      </c>
      <c r="C20" s="143">
        <v>67565.960000000006</v>
      </c>
      <c r="D20" s="143">
        <v>67565.960000000006</v>
      </c>
      <c r="E20" s="143">
        <v>0</v>
      </c>
      <c r="F20" s="164">
        <v>0</v>
      </c>
      <c r="G20" s="164">
        <v>0</v>
      </c>
      <c r="H20" s="163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63" t="s">
        <v>129</v>
      </c>
      <c r="C21" s="143">
        <v>14456</v>
      </c>
      <c r="D21" s="143">
        <v>14456</v>
      </c>
      <c r="E21" s="143">
        <v>0</v>
      </c>
      <c r="F21" s="164">
        <v>0</v>
      </c>
      <c r="G21" s="164">
        <v>0</v>
      </c>
    </row>
    <row r="22" spans="1:8" x14ac:dyDescent="0.2">
      <c r="A22" s="16">
        <v>1126</v>
      </c>
      <c r="B22" s="163" t="s">
        <v>482</v>
      </c>
      <c r="C22" s="143">
        <v>0</v>
      </c>
      <c r="D22" s="143">
        <v>0</v>
      </c>
      <c r="E22" s="143">
        <v>0</v>
      </c>
      <c r="F22" s="164">
        <v>0</v>
      </c>
      <c r="G22" s="164">
        <v>0</v>
      </c>
    </row>
    <row r="23" spans="1:8" x14ac:dyDescent="0.2">
      <c r="A23" s="16">
        <v>1129</v>
      </c>
      <c r="B23" s="163" t="s">
        <v>483</v>
      </c>
      <c r="C23" s="143">
        <v>0</v>
      </c>
      <c r="D23" s="143">
        <v>0</v>
      </c>
      <c r="E23" s="143">
        <v>0</v>
      </c>
      <c r="F23" s="164">
        <v>0</v>
      </c>
      <c r="G23" s="164">
        <v>0</v>
      </c>
    </row>
    <row r="24" spans="1:8" ht="22.5" x14ac:dyDescent="0.2">
      <c r="A24" s="16">
        <v>1131</v>
      </c>
      <c r="B24" s="163" t="s">
        <v>130</v>
      </c>
      <c r="C24" s="143">
        <v>0</v>
      </c>
      <c r="D24" s="143">
        <v>0</v>
      </c>
      <c r="E24" s="143">
        <v>0</v>
      </c>
      <c r="F24" s="164">
        <v>0</v>
      </c>
      <c r="G24" s="164">
        <v>0</v>
      </c>
    </row>
    <row r="25" spans="1:8" ht="22.5" x14ac:dyDescent="0.2">
      <c r="A25" s="16">
        <v>1132</v>
      </c>
      <c r="B25" s="163" t="s">
        <v>131</v>
      </c>
      <c r="C25" s="143">
        <v>0</v>
      </c>
      <c r="D25" s="143">
        <v>0</v>
      </c>
      <c r="E25" s="143">
        <v>0</v>
      </c>
      <c r="F25" s="164">
        <v>0</v>
      </c>
      <c r="G25" s="164">
        <v>0</v>
      </c>
    </row>
    <row r="26" spans="1:8" x14ac:dyDescent="0.2">
      <c r="A26" s="16">
        <v>1133</v>
      </c>
      <c r="B26" s="163" t="s">
        <v>132</v>
      </c>
      <c r="C26" s="143">
        <v>0</v>
      </c>
      <c r="D26" s="143">
        <v>0</v>
      </c>
      <c r="E26" s="143">
        <v>0</v>
      </c>
      <c r="F26" s="164">
        <v>0</v>
      </c>
      <c r="G26" s="164">
        <v>0</v>
      </c>
    </row>
    <row r="27" spans="1:8" x14ac:dyDescent="0.2">
      <c r="A27" s="16">
        <v>1134</v>
      </c>
      <c r="B27" s="163" t="s">
        <v>133</v>
      </c>
      <c r="C27" s="143">
        <v>0</v>
      </c>
      <c r="D27" s="143">
        <v>0</v>
      </c>
      <c r="E27" s="143">
        <v>0</v>
      </c>
      <c r="F27" s="164">
        <v>0</v>
      </c>
      <c r="G27" s="164">
        <v>0</v>
      </c>
    </row>
    <row r="28" spans="1:8" x14ac:dyDescent="0.2">
      <c r="A28" s="16">
        <v>1139</v>
      </c>
      <c r="B28" s="163" t="s">
        <v>134</v>
      </c>
      <c r="C28" s="143">
        <v>0</v>
      </c>
      <c r="D28" s="143">
        <v>0</v>
      </c>
      <c r="E28" s="143">
        <v>0</v>
      </c>
      <c r="F28" s="164">
        <v>0</v>
      </c>
      <c r="G28" s="164">
        <v>0</v>
      </c>
    </row>
    <row r="30" spans="1:8" x14ac:dyDescent="0.2">
      <c r="A30" s="13" t="s">
        <v>484</v>
      </c>
      <c r="B30" s="161"/>
      <c r="C30" s="13"/>
      <c r="D30" s="13"/>
      <c r="E30" s="13"/>
      <c r="F30" s="161"/>
      <c r="G30" s="161"/>
      <c r="H30" s="161"/>
    </row>
    <row r="31" spans="1:8" ht="33.75" x14ac:dyDescent="0.2">
      <c r="A31" s="15" t="s">
        <v>86</v>
      </c>
      <c r="B31" s="162" t="s">
        <v>83</v>
      </c>
      <c r="C31" s="15" t="s">
        <v>84</v>
      </c>
      <c r="D31" s="15" t="s">
        <v>93</v>
      </c>
      <c r="E31" s="15" t="s">
        <v>92</v>
      </c>
      <c r="F31" s="162" t="s">
        <v>135</v>
      </c>
      <c r="G31" s="162" t="s">
        <v>95</v>
      </c>
      <c r="H31" s="162"/>
    </row>
    <row r="32" spans="1:8" x14ac:dyDescent="0.2">
      <c r="A32" s="16">
        <v>1140</v>
      </c>
      <c r="B32" s="163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63" t="s">
        <v>137</v>
      </c>
      <c r="C33" s="143">
        <v>0</v>
      </c>
    </row>
    <row r="34" spans="1:8" x14ac:dyDescent="0.2">
      <c r="A34" s="16">
        <v>1142</v>
      </c>
      <c r="B34" s="163" t="s">
        <v>138</v>
      </c>
      <c r="C34" s="143">
        <v>0</v>
      </c>
    </row>
    <row r="35" spans="1:8" x14ac:dyDescent="0.2">
      <c r="A35" s="16">
        <v>1143</v>
      </c>
      <c r="B35" s="163" t="s">
        <v>139</v>
      </c>
      <c r="C35" s="143">
        <v>0</v>
      </c>
    </row>
    <row r="36" spans="1:8" x14ac:dyDescent="0.2">
      <c r="A36" s="16">
        <v>1144</v>
      </c>
      <c r="B36" s="163" t="s">
        <v>140</v>
      </c>
      <c r="C36" s="143">
        <v>0</v>
      </c>
    </row>
    <row r="37" spans="1:8" x14ac:dyDescent="0.2">
      <c r="A37" s="16">
        <v>1145</v>
      </c>
      <c r="B37" s="163" t="s">
        <v>141</v>
      </c>
      <c r="C37" s="143">
        <v>0</v>
      </c>
    </row>
    <row r="39" spans="1:8" x14ac:dyDescent="0.2">
      <c r="A39" s="13" t="s">
        <v>142</v>
      </c>
      <c r="B39" s="161"/>
      <c r="C39" s="13"/>
      <c r="D39" s="13"/>
      <c r="E39" s="13"/>
      <c r="F39" s="161"/>
      <c r="G39" s="161"/>
      <c r="H39" s="161"/>
    </row>
    <row r="40" spans="1:8" ht="56.25" x14ac:dyDescent="0.2">
      <c r="A40" s="15" t="s">
        <v>86</v>
      </c>
      <c r="B40" s="162" t="s">
        <v>83</v>
      </c>
      <c r="C40" s="15" t="s">
        <v>84</v>
      </c>
      <c r="D40" s="15" t="s">
        <v>91</v>
      </c>
      <c r="E40" s="15" t="s">
        <v>94</v>
      </c>
      <c r="F40" s="162" t="s">
        <v>143</v>
      </c>
      <c r="G40" s="162"/>
      <c r="H40" s="162"/>
    </row>
    <row r="41" spans="1:8" x14ac:dyDescent="0.2">
      <c r="A41" s="16">
        <v>1150</v>
      </c>
      <c r="B41" s="163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63" t="s">
        <v>145</v>
      </c>
      <c r="C42" s="143">
        <v>0</v>
      </c>
    </row>
    <row r="44" spans="1:8" x14ac:dyDescent="0.2">
      <c r="A44" s="13" t="s">
        <v>96</v>
      </c>
      <c r="B44" s="161"/>
      <c r="C44" s="13"/>
      <c r="D44" s="13"/>
      <c r="E44" s="13"/>
      <c r="F44" s="161"/>
      <c r="G44" s="161"/>
      <c r="H44" s="161"/>
    </row>
    <row r="45" spans="1:8" x14ac:dyDescent="0.2">
      <c r="A45" s="15" t="s">
        <v>86</v>
      </c>
      <c r="B45" s="162" t="s">
        <v>83</v>
      </c>
      <c r="C45" s="15" t="s">
        <v>84</v>
      </c>
      <c r="D45" s="15" t="s">
        <v>85</v>
      </c>
      <c r="E45" s="15" t="s">
        <v>127</v>
      </c>
      <c r="F45" s="162"/>
      <c r="G45" s="162"/>
      <c r="H45" s="162"/>
    </row>
    <row r="46" spans="1:8" x14ac:dyDescent="0.2">
      <c r="A46" s="16">
        <v>1213</v>
      </c>
      <c r="B46" s="163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61"/>
      <c r="C48" s="13"/>
      <c r="D48" s="13"/>
      <c r="E48" s="13"/>
      <c r="F48" s="161"/>
      <c r="G48" s="161"/>
      <c r="H48" s="161"/>
    </row>
    <row r="49" spans="1:10" x14ac:dyDescent="0.2">
      <c r="A49" s="15" t="s">
        <v>86</v>
      </c>
      <c r="B49" s="162" t="s">
        <v>83</v>
      </c>
      <c r="C49" s="15" t="s">
        <v>84</v>
      </c>
      <c r="D49" s="15"/>
      <c r="E49" s="15"/>
      <c r="F49" s="162"/>
      <c r="G49" s="162"/>
      <c r="H49" s="162"/>
    </row>
    <row r="50" spans="1:10" x14ac:dyDescent="0.2">
      <c r="A50" s="16">
        <v>1211</v>
      </c>
      <c r="B50" s="163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63" t="s">
        <v>560</v>
      </c>
      <c r="C51" s="143">
        <v>0</v>
      </c>
    </row>
    <row r="52" spans="1:10" x14ac:dyDescent="0.2">
      <c r="A52" s="16">
        <v>1214</v>
      </c>
      <c r="B52" s="163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61"/>
      <c r="C54" s="13"/>
      <c r="D54" s="13"/>
      <c r="E54" s="13"/>
      <c r="F54" s="161"/>
      <c r="G54" s="161"/>
      <c r="H54" s="161"/>
      <c r="I54" s="161"/>
      <c r="J54" s="161"/>
    </row>
    <row r="55" spans="1:10" ht="22.5" x14ac:dyDescent="0.2">
      <c r="A55" s="15" t="s">
        <v>86</v>
      </c>
      <c r="B55" s="162" t="s">
        <v>83</v>
      </c>
      <c r="C55" s="15" t="s">
        <v>84</v>
      </c>
      <c r="D55" s="15" t="s">
        <v>98</v>
      </c>
      <c r="E55" s="15" t="s">
        <v>99</v>
      </c>
      <c r="F55" s="162" t="s">
        <v>561</v>
      </c>
      <c r="G55" s="162" t="s">
        <v>562</v>
      </c>
      <c r="H55" s="162" t="s">
        <v>100</v>
      </c>
      <c r="I55" s="162" t="s">
        <v>563</v>
      </c>
      <c r="J55" s="162" t="s">
        <v>127</v>
      </c>
    </row>
    <row r="56" spans="1:10" x14ac:dyDescent="0.2">
      <c r="A56" s="16">
        <v>1230</v>
      </c>
      <c r="B56" s="163" t="s">
        <v>149</v>
      </c>
      <c r="C56" s="143">
        <f>SUM(C57:C63)</f>
        <v>51964800</v>
      </c>
      <c r="D56" s="143">
        <f>SUM(D57:D63)</f>
        <v>0</v>
      </c>
      <c r="E56" s="143">
        <f>SUM(E57:E63)</f>
        <v>0</v>
      </c>
      <c r="F56" s="163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63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63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63" t="s">
        <v>152</v>
      </c>
      <c r="C59" s="143">
        <v>51964800</v>
      </c>
      <c r="D59" s="143">
        <v>0</v>
      </c>
      <c r="E59" s="143">
        <v>0</v>
      </c>
    </row>
    <row r="60" spans="1:10" x14ac:dyDescent="0.2">
      <c r="A60" s="16">
        <v>1234</v>
      </c>
      <c r="B60" s="163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63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63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63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63" t="s">
        <v>157</v>
      </c>
      <c r="C64" s="143">
        <f>SUM(C65:C72)</f>
        <v>27605631.27</v>
      </c>
      <c r="D64" s="143">
        <f t="shared" ref="D64:E64" si="0">SUM(D65:D72)</f>
        <v>0</v>
      </c>
      <c r="E64" s="143">
        <f t="shared" si="0"/>
        <v>3806003.54</v>
      </c>
    </row>
    <row r="65" spans="1:9" x14ac:dyDescent="0.2">
      <c r="A65" s="16">
        <v>1241</v>
      </c>
      <c r="B65" s="163" t="s">
        <v>158</v>
      </c>
      <c r="C65" s="143">
        <v>4400804.22</v>
      </c>
      <c r="D65" s="143">
        <v>0</v>
      </c>
      <c r="E65" s="143">
        <v>1031944.83</v>
      </c>
    </row>
    <row r="66" spans="1:9" x14ac:dyDescent="0.2">
      <c r="A66" s="16">
        <v>1242</v>
      </c>
      <c r="B66" s="163" t="s">
        <v>159</v>
      </c>
      <c r="C66" s="143">
        <v>65045.8</v>
      </c>
      <c r="D66" s="143">
        <v>0</v>
      </c>
      <c r="E66" s="143">
        <v>9305.89</v>
      </c>
    </row>
    <row r="67" spans="1:9" x14ac:dyDescent="0.2">
      <c r="A67" s="16">
        <v>1243</v>
      </c>
      <c r="B67" s="163" t="s">
        <v>160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63" t="s">
        <v>161</v>
      </c>
      <c r="C68" s="143">
        <v>22977369</v>
      </c>
      <c r="D68" s="143">
        <v>0</v>
      </c>
      <c r="E68" s="143">
        <v>2732445.08</v>
      </c>
    </row>
    <row r="69" spans="1:9" x14ac:dyDescent="0.2">
      <c r="A69" s="16">
        <v>1245</v>
      </c>
      <c r="B69" s="163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63" t="s">
        <v>163</v>
      </c>
      <c r="C70" s="143">
        <v>162412.25</v>
      </c>
      <c r="D70" s="143">
        <v>0</v>
      </c>
      <c r="E70" s="143">
        <v>32307.74</v>
      </c>
    </row>
    <row r="71" spans="1:9" x14ac:dyDescent="0.2">
      <c r="A71" s="16">
        <v>1247</v>
      </c>
      <c r="B71" s="163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63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61"/>
      <c r="C74" s="13"/>
      <c r="D74" s="13"/>
      <c r="E74" s="13"/>
      <c r="F74" s="161"/>
      <c r="G74" s="161"/>
      <c r="H74" s="161"/>
      <c r="I74" s="161"/>
    </row>
    <row r="75" spans="1:9" ht="22.5" x14ac:dyDescent="0.2">
      <c r="A75" s="15" t="s">
        <v>86</v>
      </c>
      <c r="B75" s="162" t="s">
        <v>83</v>
      </c>
      <c r="C75" s="15" t="s">
        <v>84</v>
      </c>
      <c r="D75" s="15" t="s">
        <v>103</v>
      </c>
      <c r="E75" s="15" t="s">
        <v>166</v>
      </c>
      <c r="F75" s="162" t="s">
        <v>564</v>
      </c>
      <c r="G75" s="162" t="s">
        <v>148</v>
      </c>
      <c r="H75" s="162" t="s">
        <v>100</v>
      </c>
      <c r="I75" s="162" t="s">
        <v>127</v>
      </c>
    </row>
    <row r="76" spans="1:9" ht="22.5" x14ac:dyDescent="0.2">
      <c r="A76" s="16">
        <v>1250</v>
      </c>
      <c r="B76" s="163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63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63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63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63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63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63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63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63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63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63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63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63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63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61"/>
      <c r="C90" s="13"/>
      <c r="D90" s="13"/>
      <c r="E90" s="13"/>
      <c r="F90" s="161"/>
      <c r="G90" s="161"/>
      <c r="H90" s="161"/>
    </row>
    <row r="91" spans="1:8" x14ac:dyDescent="0.2">
      <c r="A91" s="15" t="s">
        <v>86</v>
      </c>
      <c r="B91" s="162" t="s">
        <v>83</v>
      </c>
      <c r="C91" s="15" t="s">
        <v>84</v>
      </c>
      <c r="D91" s="15" t="s">
        <v>180</v>
      </c>
      <c r="E91" s="15"/>
      <c r="F91" s="162"/>
      <c r="G91" s="162"/>
      <c r="H91" s="162"/>
    </row>
    <row r="92" spans="1:8" x14ac:dyDescent="0.2">
      <c r="A92" s="16">
        <v>1160</v>
      </c>
      <c r="B92" s="163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22.5" x14ac:dyDescent="0.2">
      <c r="A93" s="16">
        <v>1161</v>
      </c>
      <c r="B93" s="163" t="s">
        <v>182</v>
      </c>
      <c r="C93" s="143">
        <v>0</v>
      </c>
    </row>
    <row r="94" spans="1:8" x14ac:dyDescent="0.2">
      <c r="A94" s="16">
        <v>1162</v>
      </c>
      <c r="B94" s="163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565</v>
      </c>
      <c r="B96" s="161"/>
      <c r="C96" s="13"/>
      <c r="D96" s="13"/>
      <c r="E96" s="13"/>
      <c r="F96" s="161"/>
      <c r="G96" s="161"/>
      <c r="H96" s="161"/>
    </row>
    <row r="97" spans="1:8" x14ac:dyDescent="0.2">
      <c r="A97" s="15" t="s">
        <v>86</v>
      </c>
      <c r="B97" s="162" t="s">
        <v>83</v>
      </c>
      <c r="C97" s="15" t="s">
        <v>84</v>
      </c>
      <c r="D97" s="15" t="s">
        <v>127</v>
      </c>
      <c r="E97" s="15"/>
      <c r="F97" s="162"/>
      <c r="G97" s="162"/>
      <c r="H97" s="162"/>
    </row>
    <row r="98" spans="1:8" x14ac:dyDescent="0.2">
      <c r="A98" s="16">
        <v>1190</v>
      </c>
      <c r="B98" s="163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63" t="s">
        <v>485</v>
      </c>
      <c r="C99" s="143">
        <v>0</v>
      </c>
    </row>
    <row r="100" spans="1:8" x14ac:dyDescent="0.2">
      <c r="A100" s="16">
        <v>1192</v>
      </c>
      <c r="B100" s="163" t="s">
        <v>486</v>
      </c>
      <c r="C100" s="143">
        <v>0</v>
      </c>
    </row>
    <row r="101" spans="1:8" ht="22.5" x14ac:dyDescent="0.2">
      <c r="A101" s="16">
        <v>1193</v>
      </c>
      <c r="B101" s="163" t="s">
        <v>487</v>
      </c>
      <c r="C101" s="143">
        <v>0</v>
      </c>
    </row>
    <row r="102" spans="1:8" x14ac:dyDescent="0.2">
      <c r="A102" s="16">
        <v>1194</v>
      </c>
      <c r="B102" s="163" t="s">
        <v>488</v>
      </c>
      <c r="C102" s="143">
        <v>0</v>
      </c>
    </row>
    <row r="103" spans="1:8" x14ac:dyDescent="0.2">
      <c r="A103" s="16">
        <v>1290</v>
      </c>
      <c r="B103" s="163" t="s">
        <v>184</v>
      </c>
      <c r="C103" s="143">
        <f>SUM(C104:C106)</f>
        <v>0</v>
      </c>
    </row>
    <row r="104" spans="1:8" x14ac:dyDescent="0.2">
      <c r="A104" s="16">
        <v>1291</v>
      </c>
      <c r="B104" s="163" t="s">
        <v>185</v>
      </c>
      <c r="C104" s="143">
        <v>0</v>
      </c>
    </row>
    <row r="105" spans="1:8" x14ac:dyDescent="0.2">
      <c r="A105" s="16">
        <v>1292</v>
      </c>
      <c r="B105" s="163" t="s">
        <v>186</v>
      </c>
      <c r="C105" s="143">
        <v>0</v>
      </c>
    </row>
    <row r="106" spans="1:8" x14ac:dyDescent="0.2">
      <c r="A106" s="16">
        <v>1293</v>
      </c>
      <c r="B106" s="163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61"/>
      <c r="C108" s="13"/>
      <c r="D108" s="13"/>
      <c r="E108" s="13"/>
      <c r="F108" s="161"/>
      <c r="G108" s="161"/>
      <c r="H108" s="161"/>
    </row>
    <row r="109" spans="1:8" x14ac:dyDescent="0.2">
      <c r="A109" s="15" t="s">
        <v>86</v>
      </c>
      <c r="B109" s="162" t="s">
        <v>83</v>
      </c>
      <c r="C109" s="15" t="s">
        <v>84</v>
      </c>
      <c r="D109" s="15" t="s">
        <v>123</v>
      </c>
      <c r="E109" s="15" t="s">
        <v>124</v>
      </c>
      <c r="F109" s="162" t="s">
        <v>125</v>
      </c>
      <c r="G109" s="162" t="s">
        <v>188</v>
      </c>
      <c r="H109" s="162" t="s">
        <v>584</v>
      </c>
    </row>
    <row r="110" spans="1:8" x14ac:dyDescent="0.2">
      <c r="A110" s="16">
        <v>2110</v>
      </c>
      <c r="B110" s="163" t="s">
        <v>189</v>
      </c>
      <c r="C110" s="143">
        <f>SUM(C111:C119)</f>
        <v>2063285.43</v>
      </c>
      <c r="D110" s="143">
        <f>SUM(D111:D119)</f>
        <v>2063285.43</v>
      </c>
      <c r="E110" s="143">
        <f>SUM(E111:E119)</f>
        <v>0</v>
      </c>
      <c r="F110" s="164">
        <f>SUM(F111:F119)</f>
        <v>0</v>
      </c>
      <c r="G110" s="164">
        <f>SUM(G111:G119)</f>
        <v>0</v>
      </c>
      <c r="H110" s="163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63" t="s">
        <v>190</v>
      </c>
      <c r="C111" s="143">
        <v>402040.63</v>
      </c>
      <c r="D111" s="143">
        <f>C111</f>
        <v>402040.63</v>
      </c>
      <c r="E111" s="143">
        <v>0</v>
      </c>
      <c r="F111" s="164">
        <v>0</v>
      </c>
      <c r="G111" s="164">
        <v>0</v>
      </c>
    </row>
    <row r="112" spans="1:8" x14ac:dyDescent="0.2">
      <c r="A112" s="16">
        <v>2112</v>
      </c>
      <c r="B112" s="163" t="s">
        <v>191</v>
      </c>
      <c r="C112" s="143">
        <v>6906.04</v>
      </c>
      <c r="D112" s="143">
        <f t="shared" ref="D112:D119" si="1">C112</f>
        <v>6906.04</v>
      </c>
      <c r="E112" s="143">
        <v>0</v>
      </c>
      <c r="F112" s="164">
        <v>0</v>
      </c>
      <c r="G112" s="164">
        <v>0</v>
      </c>
    </row>
    <row r="113" spans="1:8" x14ac:dyDescent="0.2">
      <c r="A113" s="16">
        <v>2113</v>
      </c>
      <c r="B113" s="163" t="s">
        <v>192</v>
      </c>
      <c r="C113" s="143">
        <v>0</v>
      </c>
      <c r="D113" s="143">
        <f t="shared" si="1"/>
        <v>0</v>
      </c>
      <c r="E113" s="143">
        <v>0</v>
      </c>
      <c r="F113" s="164">
        <v>0</v>
      </c>
      <c r="G113" s="164">
        <v>0</v>
      </c>
    </row>
    <row r="114" spans="1:8" x14ac:dyDescent="0.2">
      <c r="A114" s="16">
        <v>2114</v>
      </c>
      <c r="B114" s="163" t="s">
        <v>193</v>
      </c>
      <c r="C114" s="143">
        <v>0</v>
      </c>
      <c r="D114" s="143">
        <f t="shared" si="1"/>
        <v>0</v>
      </c>
      <c r="E114" s="143">
        <v>0</v>
      </c>
      <c r="F114" s="164">
        <v>0</v>
      </c>
      <c r="G114" s="164">
        <v>0</v>
      </c>
    </row>
    <row r="115" spans="1:8" x14ac:dyDescent="0.2">
      <c r="A115" s="16">
        <v>2115</v>
      </c>
      <c r="B115" s="163" t="s">
        <v>194</v>
      </c>
      <c r="C115" s="143">
        <v>0</v>
      </c>
      <c r="D115" s="143">
        <f t="shared" si="1"/>
        <v>0</v>
      </c>
      <c r="E115" s="143">
        <v>0</v>
      </c>
      <c r="F115" s="164">
        <v>0</v>
      </c>
      <c r="G115" s="164">
        <v>0</v>
      </c>
    </row>
    <row r="116" spans="1:8" ht="22.5" x14ac:dyDescent="0.2">
      <c r="A116" s="16">
        <v>2116</v>
      </c>
      <c r="B116" s="163" t="s">
        <v>195</v>
      </c>
      <c r="C116" s="143">
        <v>0</v>
      </c>
      <c r="D116" s="143">
        <f t="shared" si="1"/>
        <v>0</v>
      </c>
      <c r="E116" s="143">
        <v>0</v>
      </c>
      <c r="F116" s="164">
        <v>0</v>
      </c>
      <c r="G116" s="164">
        <v>0</v>
      </c>
    </row>
    <row r="117" spans="1:8" x14ac:dyDescent="0.2">
      <c r="A117" s="16">
        <v>2117</v>
      </c>
      <c r="B117" s="163" t="s">
        <v>196</v>
      </c>
      <c r="C117" s="143">
        <v>1624328.18</v>
      </c>
      <c r="D117" s="143">
        <f t="shared" si="1"/>
        <v>1624328.18</v>
      </c>
      <c r="E117" s="143">
        <v>0</v>
      </c>
      <c r="F117" s="164">
        <v>0</v>
      </c>
      <c r="G117" s="164">
        <v>0</v>
      </c>
    </row>
    <row r="118" spans="1:8" x14ac:dyDescent="0.2">
      <c r="A118" s="16">
        <v>2118</v>
      </c>
      <c r="B118" s="163" t="s">
        <v>197</v>
      </c>
      <c r="C118" s="143">
        <v>0</v>
      </c>
      <c r="D118" s="143">
        <f t="shared" si="1"/>
        <v>0</v>
      </c>
      <c r="E118" s="143">
        <v>0</v>
      </c>
      <c r="F118" s="164">
        <v>0</v>
      </c>
      <c r="G118" s="164">
        <v>0</v>
      </c>
    </row>
    <row r="119" spans="1:8" x14ac:dyDescent="0.2">
      <c r="A119" s="16">
        <v>2119</v>
      </c>
      <c r="B119" s="163" t="s">
        <v>198</v>
      </c>
      <c r="C119" s="143">
        <v>30010.58</v>
      </c>
      <c r="D119" s="143">
        <f t="shared" si="1"/>
        <v>30010.58</v>
      </c>
      <c r="E119" s="143">
        <v>0</v>
      </c>
      <c r="F119" s="164">
        <v>0</v>
      </c>
      <c r="G119" s="164">
        <v>0</v>
      </c>
    </row>
    <row r="120" spans="1:8" x14ac:dyDescent="0.2">
      <c r="A120" s="16">
        <v>2120</v>
      </c>
      <c r="B120" s="163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64">
        <f t="shared" si="2"/>
        <v>0</v>
      </c>
      <c r="G120" s="164">
        <f t="shared" si="2"/>
        <v>0</v>
      </c>
    </row>
    <row r="121" spans="1:8" x14ac:dyDescent="0.2">
      <c r="A121" s="16">
        <v>2121</v>
      </c>
      <c r="B121" s="163" t="s">
        <v>200</v>
      </c>
      <c r="C121" s="143">
        <v>0</v>
      </c>
      <c r="D121" s="143">
        <f>C121</f>
        <v>0</v>
      </c>
      <c r="E121" s="143">
        <v>0</v>
      </c>
      <c r="F121" s="164">
        <v>0</v>
      </c>
      <c r="G121" s="164">
        <v>0</v>
      </c>
    </row>
    <row r="122" spans="1:8" x14ac:dyDescent="0.2">
      <c r="A122" s="16">
        <v>2122</v>
      </c>
      <c r="B122" s="163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64">
        <v>0</v>
      </c>
      <c r="G122" s="164">
        <v>0</v>
      </c>
    </row>
    <row r="123" spans="1:8" x14ac:dyDescent="0.2">
      <c r="A123" s="16">
        <v>2129</v>
      </c>
      <c r="B123" s="163" t="s">
        <v>202</v>
      </c>
      <c r="C123" s="143">
        <v>0</v>
      </c>
      <c r="D123" s="143">
        <f t="shared" si="3"/>
        <v>0</v>
      </c>
      <c r="E123" s="143">
        <v>0</v>
      </c>
      <c r="F123" s="164">
        <v>0</v>
      </c>
      <c r="G123" s="164">
        <v>0</v>
      </c>
    </row>
    <row r="125" spans="1:8" x14ac:dyDescent="0.2">
      <c r="A125" s="13" t="s">
        <v>106</v>
      </c>
      <c r="B125" s="161"/>
      <c r="C125" s="13"/>
      <c r="D125" s="13"/>
      <c r="E125" s="13"/>
      <c r="F125" s="161"/>
      <c r="G125" s="161"/>
      <c r="H125" s="161"/>
    </row>
    <row r="126" spans="1:8" x14ac:dyDescent="0.2">
      <c r="A126" s="15" t="s">
        <v>86</v>
      </c>
      <c r="B126" s="162" t="s">
        <v>83</v>
      </c>
      <c r="C126" s="15" t="s">
        <v>84</v>
      </c>
      <c r="D126" s="15" t="s">
        <v>87</v>
      </c>
      <c r="E126" s="15" t="s">
        <v>127</v>
      </c>
      <c r="F126" s="162"/>
      <c r="G126" s="162"/>
      <c r="H126" s="162"/>
    </row>
    <row r="127" spans="1:8" x14ac:dyDescent="0.2">
      <c r="A127" s="16">
        <v>2160</v>
      </c>
      <c r="B127" s="163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63" t="s">
        <v>204</v>
      </c>
      <c r="C128" s="143">
        <v>0</v>
      </c>
    </row>
    <row r="129" spans="1:8" x14ac:dyDescent="0.2">
      <c r="A129" s="16">
        <v>2162</v>
      </c>
      <c r="B129" s="163" t="s">
        <v>205</v>
      </c>
      <c r="C129" s="143">
        <v>0</v>
      </c>
    </row>
    <row r="130" spans="1:8" x14ac:dyDescent="0.2">
      <c r="A130" s="16">
        <v>2163</v>
      </c>
      <c r="B130" s="163" t="s">
        <v>206</v>
      </c>
      <c r="C130" s="143">
        <v>0</v>
      </c>
    </row>
    <row r="131" spans="1:8" x14ac:dyDescent="0.2">
      <c r="A131" s="16">
        <v>2164</v>
      </c>
      <c r="B131" s="163" t="s">
        <v>207</v>
      </c>
      <c r="C131" s="143">
        <v>0</v>
      </c>
    </row>
    <row r="132" spans="1:8" x14ac:dyDescent="0.2">
      <c r="A132" s="16">
        <v>2165</v>
      </c>
      <c r="B132" s="163" t="s">
        <v>208</v>
      </c>
      <c r="C132" s="143">
        <v>0</v>
      </c>
    </row>
    <row r="133" spans="1:8" x14ac:dyDescent="0.2">
      <c r="A133" s="16">
        <v>2166</v>
      </c>
      <c r="B133" s="163" t="s">
        <v>209</v>
      </c>
      <c r="C133" s="143">
        <v>0</v>
      </c>
    </row>
    <row r="134" spans="1:8" x14ac:dyDescent="0.2">
      <c r="A134" s="16">
        <v>2250</v>
      </c>
      <c r="B134" s="163" t="s">
        <v>210</v>
      </c>
      <c r="C134" s="143">
        <f>SUM(C135:C140)</f>
        <v>0</v>
      </c>
    </row>
    <row r="135" spans="1:8" x14ac:dyDescent="0.2">
      <c r="A135" s="16">
        <v>2251</v>
      </c>
      <c r="B135" s="163" t="s">
        <v>211</v>
      </c>
      <c r="C135" s="143">
        <v>0</v>
      </c>
    </row>
    <row r="136" spans="1:8" x14ac:dyDescent="0.2">
      <c r="A136" s="16">
        <v>2252</v>
      </c>
      <c r="B136" s="163" t="s">
        <v>212</v>
      </c>
      <c r="C136" s="143">
        <v>0</v>
      </c>
    </row>
    <row r="137" spans="1:8" x14ac:dyDescent="0.2">
      <c r="A137" s="16">
        <v>2253</v>
      </c>
      <c r="B137" s="163" t="s">
        <v>213</v>
      </c>
      <c r="C137" s="143">
        <v>0</v>
      </c>
    </row>
    <row r="138" spans="1:8" x14ac:dyDescent="0.2">
      <c r="A138" s="16">
        <v>2254</v>
      </c>
      <c r="B138" s="163" t="s">
        <v>214</v>
      </c>
      <c r="C138" s="143">
        <v>0</v>
      </c>
    </row>
    <row r="139" spans="1:8" x14ac:dyDescent="0.2">
      <c r="A139" s="16">
        <v>2255</v>
      </c>
      <c r="B139" s="163" t="s">
        <v>215</v>
      </c>
      <c r="C139" s="143">
        <v>0</v>
      </c>
    </row>
    <row r="140" spans="1:8" x14ac:dyDescent="0.2">
      <c r="A140" s="16">
        <v>2256</v>
      </c>
      <c r="B140" s="163" t="s">
        <v>216</v>
      </c>
      <c r="C140" s="143">
        <v>0</v>
      </c>
    </row>
    <row r="142" spans="1:8" x14ac:dyDescent="0.2">
      <c r="A142" s="13" t="s">
        <v>566</v>
      </c>
      <c r="B142" s="161"/>
      <c r="C142" s="13"/>
      <c r="D142" s="13"/>
      <c r="E142" s="13"/>
      <c r="F142" s="161"/>
      <c r="G142" s="161"/>
      <c r="H142" s="161"/>
    </row>
    <row r="143" spans="1:8" x14ac:dyDescent="0.2">
      <c r="A143" s="17" t="s">
        <v>86</v>
      </c>
      <c r="B143" s="165" t="s">
        <v>83</v>
      </c>
      <c r="C143" s="17" t="s">
        <v>84</v>
      </c>
      <c r="D143" s="17" t="s">
        <v>87</v>
      </c>
      <c r="E143" s="17" t="s">
        <v>127</v>
      </c>
      <c r="F143" s="165"/>
      <c r="G143" s="165"/>
      <c r="H143" s="165"/>
    </row>
    <row r="144" spans="1:8" x14ac:dyDescent="0.2">
      <c r="A144" s="16">
        <v>2150</v>
      </c>
      <c r="B144" s="163" t="s">
        <v>567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63" t="s">
        <v>568</v>
      </c>
      <c r="C145" s="143">
        <v>0</v>
      </c>
    </row>
    <row r="146" spans="1:5" x14ac:dyDescent="0.2">
      <c r="A146" s="16">
        <v>2152</v>
      </c>
      <c r="B146" s="163" t="s">
        <v>569</v>
      </c>
      <c r="C146" s="143">
        <v>0</v>
      </c>
    </row>
    <row r="147" spans="1:5" x14ac:dyDescent="0.2">
      <c r="A147" s="16">
        <v>2159</v>
      </c>
      <c r="B147" s="163" t="s">
        <v>217</v>
      </c>
      <c r="C147" s="143">
        <v>0</v>
      </c>
    </row>
    <row r="148" spans="1:5" x14ac:dyDescent="0.2">
      <c r="A148" s="16">
        <v>2240</v>
      </c>
      <c r="B148" s="163" t="s">
        <v>219</v>
      </c>
      <c r="C148" s="143">
        <f>SUM(C149:C151)</f>
        <v>0</v>
      </c>
    </row>
    <row r="149" spans="1:5" x14ac:dyDescent="0.2">
      <c r="A149" s="16">
        <v>2241</v>
      </c>
      <c r="B149" s="163" t="s">
        <v>220</v>
      </c>
      <c r="C149" s="143">
        <v>0</v>
      </c>
    </row>
    <row r="150" spans="1:5" x14ac:dyDescent="0.2">
      <c r="A150" s="16">
        <v>2242</v>
      </c>
      <c r="B150" s="163" t="s">
        <v>221</v>
      </c>
      <c r="C150" s="143">
        <v>0</v>
      </c>
    </row>
    <row r="151" spans="1:5" x14ac:dyDescent="0.2">
      <c r="A151" s="16">
        <v>2249</v>
      </c>
      <c r="B151" s="163" t="s">
        <v>222</v>
      </c>
      <c r="C151" s="143">
        <v>0</v>
      </c>
    </row>
    <row r="153" spans="1:5" x14ac:dyDescent="0.2">
      <c r="A153" s="113" t="s">
        <v>570</v>
      </c>
      <c r="B153" s="169"/>
      <c r="C153" s="113"/>
      <c r="D153" s="113"/>
      <c r="E153" s="113"/>
    </row>
    <row r="154" spans="1:5" x14ac:dyDescent="0.2">
      <c r="A154" s="114" t="s">
        <v>86</v>
      </c>
      <c r="B154" s="170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71" t="s">
        <v>571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71" t="s">
        <v>572</v>
      </c>
      <c r="C156" s="145">
        <v>0</v>
      </c>
      <c r="D156" s="117"/>
      <c r="E156" s="117"/>
    </row>
    <row r="157" spans="1:5" x14ac:dyDescent="0.2">
      <c r="A157" s="116">
        <v>2172</v>
      </c>
      <c r="B157" s="171" t="s">
        <v>573</v>
      </c>
      <c r="C157" s="145">
        <v>0</v>
      </c>
      <c r="D157" s="117"/>
      <c r="E157" s="117"/>
    </row>
    <row r="158" spans="1:5" x14ac:dyDescent="0.2">
      <c r="A158" s="116">
        <v>2179</v>
      </c>
      <c r="B158" s="171" t="s">
        <v>574</v>
      </c>
      <c r="C158" s="145">
        <v>0</v>
      </c>
      <c r="D158" s="117"/>
      <c r="E158" s="117"/>
    </row>
    <row r="159" spans="1:5" x14ac:dyDescent="0.2">
      <c r="A159" s="116">
        <v>2260</v>
      </c>
      <c r="B159" s="171" t="s">
        <v>575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71" t="s">
        <v>576</v>
      </c>
      <c r="C160" s="145">
        <v>0</v>
      </c>
      <c r="D160" s="117"/>
    </row>
    <row r="161" spans="1:5" x14ac:dyDescent="0.2">
      <c r="A161" s="116">
        <v>2262</v>
      </c>
      <c r="B161" s="171" t="s">
        <v>577</v>
      </c>
      <c r="C161" s="145">
        <v>0</v>
      </c>
      <c r="D161" s="117"/>
      <c r="E161" s="117"/>
    </row>
    <row r="162" spans="1:5" x14ac:dyDescent="0.2">
      <c r="A162" s="116">
        <v>2263</v>
      </c>
      <c r="B162" s="171" t="s">
        <v>578</v>
      </c>
      <c r="C162" s="145">
        <v>0</v>
      </c>
      <c r="D162" s="117"/>
      <c r="E162" s="117"/>
    </row>
    <row r="163" spans="1:5" x14ac:dyDescent="0.2">
      <c r="A163" s="116">
        <v>2269</v>
      </c>
      <c r="B163" s="171" t="s">
        <v>579</v>
      </c>
      <c r="C163" s="145">
        <v>0</v>
      </c>
      <c r="D163" s="117"/>
      <c r="E163" s="117"/>
    </row>
    <row r="164" spans="1:5" x14ac:dyDescent="0.2">
      <c r="A164" s="117"/>
      <c r="B164" s="171"/>
      <c r="C164" s="117"/>
      <c r="D164" s="117"/>
      <c r="E164" s="117"/>
    </row>
    <row r="165" spans="1:5" x14ac:dyDescent="0.2">
      <c r="A165" s="113" t="s">
        <v>580</v>
      </c>
      <c r="B165" s="169"/>
      <c r="C165" s="113"/>
      <c r="D165" s="113"/>
      <c r="E165" s="113"/>
    </row>
    <row r="166" spans="1:5" x14ac:dyDescent="0.2">
      <c r="A166" s="114" t="s">
        <v>86</v>
      </c>
      <c r="B166" s="170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71" t="s">
        <v>581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71" t="s">
        <v>582</v>
      </c>
      <c r="C168" s="145">
        <v>0</v>
      </c>
      <c r="D168" s="117"/>
      <c r="E168" s="117"/>
    </row>
    <row r="169" spans="1:5" x14ac:dyDescent="0.2">
      <c r="A169" s="116">
        <v>2192</v>
      </c>
      <c r="B169" s="171" t="s">
        <v>583</v>
      </c>
      <c r="C169" s="145">
        <v>0</v>
      </c>
      <c r="D169" s="117"/>
    </row>
    <row r="170" spans="1:5" x14ac:dyDescent="0.2">
      <c r="A170" s="116">
        <v>2199</v>
      </c>
      <c r="B170" s="171" t="s">
        <v>218</v>
      </c>
      <c r="C170" s="145">
        <v>0</v>
      </c>
      <c r="D170" s="117"/>
      <c r="E170" s="117"/>
    </row>
    <row r="171" spans="1:5" x14ac:dyDescent="0.2">
      <c r="A171" s="117"/>
      <c r="B171" s="171"/>
      <c r="C171" s="145"/>
      <c r="D171" s="117"/>
      <c r="E171" s="117"/>
    </row>
    <row r="172" spans="1:5" x14ac:dyDescent="0.2">
      <c r="A172" s="117"/>
      <c r="B172" s="171"/>
      <c r="C172" s="117"/>
      <c r="D172" s="117"/>
      <c r="E172" s="117"/>
    </row>
    <row r="173" spans="1:5" ht="22.5" x14ac:dyDescent="0.2">
      <c r="A173" s="117"/>
      <c r="B173" s="171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44" fitToHeight="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A31" sqref="A31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85" t="s">
        <v>602</v>
      </c>
      <c r="B1" s="185"/>
      <c r="C1" s="185"/>
      <c r="D1" s="20" t="s">
        <v>498</v>
      </c>
      <c r="E1" s="21">
        <v>2025</v>
      </c>
    </row>
    <row r="2" spans="1:5" ht="18.95" customHeight="1" x14ac:dyDescent="0.2">
      <c r="A2" s="185" t="s">
        <v>504</v>
      </c>
      <c r="B2" s="185"/>
      <c r="C2" s="185"/>
      <c r="D2" s="20" t="s">
        <v>499</v>
      </c>
      <c r="E2" s="21" t="s">
        <v>501</v>
      </c>
    </row>
    <row r="3" spans="1:5" ht="18.95" customHeight="1" x14ac:dyDescent="0.2">
      <c r="A3" s="185" t="s">
        <v>603</v>
      </c>
      <c r="B3" s="185"/>
      <c r="C3" s="185"/>
      <c r="D3" s="20" t="s">
        <v>500</v>
      </c>
      <c r="E3" s="21">
        <v>2</v>
      </c>
    </row>
    <row r="4" spans="1:5" ht="18.95" customHeight="1" x14ac:dyDescent="0.2">
      <c r="A4" s="185" t="s">
        <v>516</v>
      </c>
      <c r="B4" s="185"/>
      <c r="C4" s="18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81206613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16717143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34946.25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601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7"/>
  <sheetViews>
    <sheetView tabSelected="1" zoomScaleNormal="100" workbookViewId="0">
      <selection activeCell="A148" sqref="A148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9.85546875" style="22" customWidth="1"/>
    <col min="6" max="16384" width="9.140625" style="22"/>
  </cols>
  <sheetData>
    <row r="1" spans="1:5" s="28" customFormat="1" ht="18.95" customHeight="1" x14ac:dyDescent="0.25">
      <c r="A1" s="185" t="s">
        <v>602</v>
      </c>
      <c r="B1" s="185"/>
      <c r="C1" s="185"/>
      <c r="D1" s="20" t="s">
        <v>498</v>
      </c>
      <c r="E1" s="21">
        <v>2025</v>
      </c>
    </row>
    <row r="2" spans="1:5" s="28" customFormat="1" ht="18.95" customHeight="1" x14ac:dyDescent="0.25">
      <c r="A2" s="185" t="s">
        <v>505</v>
      </c>
      <c r="B2" s="185"/>
      <c r="C2" s="185"/>
      <c r="D2" s="20" t="s">
        <v>499</v>
      </c>
      <c r="E2" s="21" t="s">
        <v>501</v>
      </c>
    </row>
    <row r="3" spans="1:5" s="28" customFormat="1" ht="18.95" customHeight="1" x14ac:dyDescent="0.25">
      <c r="A3" s="185" t="s">
        <v>603</v>
      </c>
      <c r="B3" s="185"/>
      <c r="C3" s="185"/>
      <c r="D3" s="20" t="s">
        <v>500</v>
      </c>
      <c r="E3" s="21">
        <v>2</v>
      </c>
    </row>
    <row r="4" spans="1:5" s="28" customFormat="1" ht="18.95" customHeight="1" x14ac:dyDescent="0.25">
      <c r="A4" s="185" t="s">
        <v>516</v>
      </c>
      <c r="B4" s="185"/>
      <c r="C4" s="18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24175537.989999998</v>
      </c>
      <c r="D10" s="146">
        <v>47195827.299999997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24175537.989999998</v>
      </c>
      <c r="D16" s="147">
        <f>SUM(D9:D15)</f>
        <v>47195827.299999997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51964800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51964800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19034668.459999997</v>
      </c>
      <c r="D29" s="147">
        <f>SUM(D30:D37)</f>
        <v>630022.19999999995</v>
      </c>
    </row>
    <row r="30" spans="1:5" x14ac:dyDescent="0.2">
      <c r="A30" s="26">
        <v>1241</v>
      </c>
      <c r="B30" s="22" t="s">
        <v>158</v>
      </c>
      <c r="C30" s="146">
        <v>2014429.56</v>
      </c>
      <c r="D30" s="146">
        <v>576956.49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17678.36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16955520</v>
      </c>
      <c r="D33" s="146">
        <v>13500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64718.9</v>
      </c>
      <c r="D35" s="146">
        <v>21887.35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19034668.459999997</v>
      </c>
      <c r="D44" s="147">
        <f>D21+D29+D38</f>
        <v>52594822.200000003</v>
      </c>
    </row>
    <row r="46" spans="1:5" x14ac:dyDescent="0.2">
      <c r="A46" s="24" t="s">
        <v>592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16717143</v>
      </c>
      <c r="D48" s="147">
        <v>16569069.93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2154.81</v>
      </c>
      <c r="D49" s="147">
        <f>D54+D66+D94+D97+D50</f>
        <v>3037573.78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540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4.16</v>
      </c>
      <c r="D66" s="147">
        <f>D67+D76+D79+D85</f>
        <v>2042380.41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2042372.44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2042372.44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4.16</v>
      </c>
      <c r="D85" s="146">
        <f>SUM(D86:D93)</f>
        <v>7.97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4.16</v>
      </c>
      <c r="D93" s="146">
        <v>7.97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2150.65</v>
      </c>
      <c r="D97" s="147">
        <f>SUM(D98:D102)</f>
        <v>995193.37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400</v>
      </c>
      <c r="D99" s="146">
        <v>47184.49</v>
      </c>
    </row>
    <row r="100" spans="1:4" x14ac:dyDescent="0.2">
      <c r="A100" s="26">
        <v>2112</v>
      </c>
      <c r="B100" s="22" t="s">
        <v>525</v>
      </c>
      <c r="C100" s="146">
        <v>1750.65</v>
      </c>
      <c r="D100" s="146">
        <v>948008.88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26"/>
      <c r="B103" s="82" t="s">
        <v>528</v>
      </c>
      <c r="C103" s="147">
        <f>+C104</f>
        <v>600000</v>
      </c>
      <c r="D103" s="147">
        <f>+D104</f>
        <v>71562650</v>
      </c>
    </row>
    <row r="104" spans="1:4" x14ac:dyDescent="0.2">
      <c r="A104" s="96">
        <v>3100</v>
      </c>
      <c r="B104" s="100" t="s">
        <v>541</v>
      </c>
      <c r="C104" s="153">
        <f>SUM(C105:C108)</f>
        <v>600000</v>
      </c>
      <c r="D104" s="153">
        <f>SUM(D105:D108)</f>
        <v>71562650</v>
      </c>
    </row>
    <row r="105" spans="1:4" x14ac:dyDescent="0.2">
      <c r="A105" s="98"/>
      <c r="B105" s="101" t="s">
        <v>542</v>
      </c>
      <c r="C105" s="154">
        <v>600000</v>
      </c>
      <c r="D105" s="154">
        <v>71562650</v>
      </c>
    </row>
    <row r="106" spans="1:4" x14ac:dyDescent="0.2">
      <c r="A106" s="98"/>
      <c r="B106" s="101" t="s">
        <v>543</v>
      </c>
      <c r="C106" s="154">
        <v>0</v>
      </c>
      <c r="D106" s="154">
        <v>0</v>
      </c>
    </row>
    <row r="107" spans="1:4" x14ac:dyDescent="0.2">
      <c r="A107" s="98"/>
      <c r="B107" s="101" t="s">
        <v>544</v>
      </c>
      <c r="C107" s="154">
        <v>0</v>
      </c>
      <c r="D107" s="154">
        <v>0</v>
      </c>
    </row>
    <row r="108" spans="1:4" x14ac:dyDescent="0.2">
      <c r="A108" s="98"/>
      <c r="B108" s="101" t="s">
        <v>545</v>
      </c>
      <c r="C108" s="154">
        <v>0</v>
      </c>
      <c r="D108" s="154">
        <v>0</v>
      </c>
    </row>
    <row r="109" spans="1:4" x14ac:dyDescent="0.2">
      <c r="A109" s="98"/>
      <c r="B109" s="102" t="s">
        <v>546</v>
      </c>
      <c r="C109" s="150">
        <f>+C110</f>
        <v>0</v>
      </c>
      <c r="D109" s="150">
        <f>+D110</f>
        <v>0</v>
      </c>
    </row>
    <row r="110" spans="1:4" x14ac:dyDescent="0.2">
      <c r="A110" s="96">
        <v>1270</v>
      </c>
      <c r="B110" s="97" t="s">
        <v>173</v>
      </c>
      <c r="C110" s="153">
        <f>+C111</f>
        <v>0</v>
      </c>
      <c r="D110" s="153">
        <f>+D111</f>
        <v>0</v>
      </c>
    </row>
    <row r="111" spans="1:4" x14ac:dyDescent="0.2">
      <c r="A111" s="98">
        <v>1273</v>
      </c>
      <c r="B111" s="99" t="s">
        <v>547</v>
      </c>
      <c r="C111" s="154">
        <v>0</v>
      </c>
      <c r="D111" s="154">
        <v>0</v>
      </c>
    </row>
    <row r="112" spans="1:4" x14ac:dyDescent="0.2">
      <c r="A112" s="98"/>
      <c r="B112" s="102" t="s">
        <v>548</v>
      </c>
      <c r="C112" s="150">
        <f>+C113+C135</f>
        <v>0</v>
      </c>
      <c r="D112" s="150">
        <f>+D113+D135</f>
        <v>0</v>
      </c>
    </row>
    <row r="113" spans="1:4" x14ac:dyDescent="0.2">
      <c r="A113" s="96">
        <v>4300</v>
      </c>
      <c r="B113" s="100" t="s">
        <v>596</v>
      </c>
      <c r="C113" s="153">
        <f>C127+C114+C117+C123+C125</f>
        <v>0</v>
      </c>
      <c r="D113" s="155">
        <f>D127+D114+D117+D123+D125</f>
        <v>0</v>
      </c>
    </row>
    <row r="114" spans="1:4" x14ac:dyDescent="0.2">
      <c r="A114" s="96">
        <v>4310</v>
      </c>
      <c r="B114" s="100" t="s">
        <v>261</v>
      </c>
      <c r="C114" s="153">
        <f>SUM(C115:C116)</f>
        <v>0</v>
      </c>
      <c r="D114" s="153">
        <f>SUM(D115:D116)</f>
        <v>0</v>
      </c>
    </row>
    <row r="115" spans="1:4" x14ac:dyDescent="0.2">
      <c r="A115" s="98">
        <v>4311</v>
      </c>
      <c r="B115" s="101" t="s">
        <v>430</v>
      </c>
      <c r="C115" s="154">
        <v>0</v>
      </c>
      <c r="D115" s="156">
        <v>0</v>
      </c>
    </row>
    <row r="116" spans="1:4" x14ac:dyDescent="0.2">
      <c r="A116" s="98">
        <v>4319</v>
      </c>
      <c r="B116" s="101" t="s">
        <v>262</v>
      </c>
      <c r="C116" s="154">
        <v>0</v>
      </c>
      <c r="D116" s="156">
        <v>0</v>
      </c>
    </row>
    <row r="117" spans="1:4" x14ac:dyDescent="0.2">
      <c r="A117" s="96">
        <v>4320</v>
      </c>
      <c r="B117" s="100" t="s">
        <v>263</v>
      </c>
      <c r="C117" s="153">
        <f>SUM(C118:C122)</f>
        <v>0</v>
      </c>
      <c r="D117" s="153">
        <f>SUM(D118:D122)</f>
        <v>0</v>
      </c>
    </row>
    <row r="118" spans="1:4" x14ac:dyDescent="0.2">
      <c r="A118" s="98">
        <v>4321</v>
      </c>
      <c r="B118" s="101" t="s">
        <v>264</v>
      </c>
      <c r="C118" s="154">
        <v>0</v>
      </c>
      <c r="D118" s="156">
        <v>0</v>
      </c>
    </row>
    <row r="119" spans="1:4" x14ac:dyDescent="0.2">
      <c r="A119" s="98">
        <v>4322</v>
      </c>
      <c r="B119" s="101" t="s">
        <v>265</v>
      </c>
      <c r="C119" s="154">
        <v>0</v>
      </c>
      <c r="D119" s="156">
        <v>0</v>
      </c>
    </row>
    <row r="120" spans="1:4" x14ac:dyDescent="0.2">
      <c r="A120" s="98">
        <v>4323</v>
      </c>
      <c r="B120" s="101" t="s">
        <v>266</v>
      </c>
      <c r="C120" s="154">
        <v>0</v>
      </c>
      <c r="D120" s="156">
        <v>0</v>
      </c>
    </row>
    <row r="121" spans="1:4" x14ac:dyDescent="0.2">
      <c r="A121" s="98">
        <v>4324</v>
      </c>
      <c r="B121" s="101" t="s">
        <v>267</v>
      </c>
      <c r="C121" s="154">
        <v>0</v>
      </c>
      <c r="D121" s="156">
        <v>0</v>
      </c>
    </row>
    <row r="122" spans="1:4" x14ac:dyDescent="0.2">
      <c r="A122" s="98">
        <v>4325</v>
      </c>
      <c r="B122" s="101" t="s">
        <v>268</v>
      </c>
      <c r="C122" s="154">
        <v>0</v>
      </c>
      <c r="D122" s="156">
        <v>0</v>
      </c>
    </row>
    <row r="123" spans="1:4" x14ac:dyDescent="0.2">
      <c r="A123" s="96">
        <v>4330</v>
      </c>
      <c r="B123" s="100" t="s">
        <v>269</v>
      </c>
      <c r="C123" s="153">
        <f>C124</f>
        <v>0</v>
      </c>
      <c r="D123" s="153">
        <f>D124</f>
        <v>0</v>
      </c>
    </row>
    <row r="124" spans="1:4" x14ac:dyDescent="0.2">
      <c r="A124" s="98">
        <v>4331</v>
      </c>
      <c r="B124" s="101" t="s">
        <v>269</v>
      </c>
      <c r="C124" s="154">
        <v>0</v>
      </c>
      <c r="D124" s="156">
        <v>0</v>
      </c>
    </row>
    <row r="125" spans="1:4" x14ac:dyDescent="0.2">
      <c r="A125" s="96">
        <v>4340</v>
      </c>
      <c r="B125" s="100" t="s">
        <v>270</v>
      </c>
      <c r="C125" s="153">
        <f>C126</f>
        <v>0</v>
      </c>
      <c r="D125" s="153">
        <f>D126</f>
        <v>0</v>
      </c>
    </row>
    <row r="126" spans="1:4" x14ac:dyDescent="0.2">
      <c r="A126" s="98">
        <v>4341</v>
      </c>
      <c r="B126" s="101" t="s">
        <v>270</v>
      </c>
      <c r="C126" s="154">
        <v>0</v>
      </c>
      <c r="D126" s="156">
        <v>0</v>
      </c>
    </row>
    <row r="127" spans="1:4" x14ac:dyDescent="0.2">
      <c r="A127" s="123">
        <v>4390</v>
      </c>
      <c r="B127" s="124" t="s">
        <v>271</v>
      </c>
      <c r="C127" s="157">
        <f>SUM(C128:C134)</f>
        <v>0</v>
      </c>
      <c r="D127" s="157">
        <f>SUM(D128:D134)</f>
        <v>0</v>
      </c>
    </row>
    <row r="128" spans="1:4" x14ac:dyDescent="0.2">
      <c r="A128" s="79">
        <v>4392</v>
      </c>
      <c r="B128" s="122" t="s">
        <v>272</v>
      </c>
      <c r="C128" s="158">
        <v>0</v>
      </c>
      <c r="D128" s="158">
        <v>0</v>
      </c>
    </row>
    <row r="129" spans="1:4" x14ac:dyDescent="0.2">
      <c r="A129" s="79">
        <v>4393</v>
      </c>
      <c r="B129" s="122" t="s">
        <v>431</v>
      </c>
      <c r="C129" s="158">
        <v>0</v>
      </c>
      <c r="D129" s="158">
        <v>0</v>
      </c>
    </row>
    <row r="130" spans="1:4" x14ac:dyDescent="0.2">
      <c r="A130" s="79">
        <v>4394</v>
      </c>
      <c r="B130" s="122" t="s">
        <v>273</v>
      </c>
      <c r="C130" s="158">
        <v>0</v>
      </c>
      <c r="D130" s="158">
        <v>0</v>
      </c>
    </row>
    <row r="131" spans="1:4" x14ac:dyDescent="0.2">
      <c r="A131" s="79">
        <v>4395</v>
      </c>
      <c r="B131" s="122" t="s">
        <v>274</v>
      </c>
      <c r="C131" s="158">
        <v>0</v>
      </c>
      <c r="D131" s="158">
        <v>0</v>
      </c>
    </row>
    <row r="132" spans="1:4" x14ac:dyDescent="0.2">
      <c r="A132" s="79">
        <v>4396</v>
      </c>
      <c r="B132" s="122" t="s">
        <v>275</v>
      </c>
      <c r="C132" s="158">
        <v>0</v>
      </c>
      <c r="D132" s="158">
        <v>0</v>
      </c>
    </row>
    <row r="133" spans="1:4" x14ac:dyDescent="0.2">
      <c r="A133" s="79">
        <v>4397</v>
      </c>
      <c r="B133" s="122" t="s">
        <v>432</v>
      </c>
      <c r="C133" s="158">
        <v>0</v>
      </c>
      <c r="D133" s="158">
        <v>0</v>
      </c>
    </row>
    <row r="134" spans="1:4" x14ac:dyDescent="0.2">
      <c r="A134" s="98">
        <v>4399</v>
      </c>
      <c r="B134" s="101" t="s">
        <v>271</v>
      </c>
      <c r="C134" s="154">
        <v>0</v>
      </c>
      <c r="D134" s="154">
        <v>0</v>
      </c>
    </row>
    <row r="135" spans="1:4" x14ac:dyDescent="0.2">
      <c r="A135" s="33">
        <v>1120</v>
      </c>
      <c r="B135" s="85" t="s">
        <v>529</v>
      </c>
      <c r="C135" s="147">
        <f>SUM(C136:C144)</f>
        <v>0</v>
      </c>
      <c r="D135" s="147">
        <f>SUM(D136:D144)</f>
        <v>0</v>
      </c>
    </row>
    <row r="136" spans="1:4" x14ac:dyDescent="0.2">
      <c r="A136" s="26">
        <v>1124</v>
      </c>
      <c r="B136" s="86" t="s">
        <v>530</v>
      </c>
      <c r="C136" s="159">
        <v>0</v>
      </c>
      <c r="D136" s="146">
        <v>0</v>
      </c>
    </row>
    <row r="137" spans="1:4" x14ac:dyDescent="0.2">
      <c r="A137" s="26">
        <v>1124</v>
      </c>
      <c r="B137" s="86" t="s">
        <v>531</v>
      </c>
      <c r="C137" s="159">
        <v>0</v>
      </c>
      <c r="D137" s="146">
        <v>0</v>
      </c>
    </row>
    <row r="138" spans="1:4" x14ac:dyDescent="0.2">
      <c r="A138" s="26">
        <v>1124</v>
      </c>
      <c r="B138" s="86" t="s">
        <v>532</v>
      </c>
      <c r="C138" s="159">
        <v>0</v>
      </c>
      <c r="D138" s="146">
        <v>0</v>
      </c>
    </row>
    <row r="139" spans="1:4" x14ac:dyDescent="0.2">
      <c r="A139" s="26">
        <v>1124</v>
      </c>
      <c r="B139" s="86" t="s">
        <v>533</v>
      </c>
      <c r="C139" s="159">
        <v>0</v>
      </c>
      <c r="D139" s="146">
        <v>0</v>
      </c>
    </row>
    <row r="140" spans="1:4" x14ac:dyDescent="0.2">
      <c r="A140" s="26">
        <v>1124</v>
      </c>
      <c r="B140" s="86" t="s">
        <v>534</v>
      </c>
      <c r="C140" s="146">
        <v>0</v>
      </c>
      <c r="D140" s="146">
        <v>0</v>
      </c>
    </row>
    <row r="141" spans="1:4" x14ac:dyDescent="0.2">
      <c r="A141" s="26">
        <v>1124</v>
      </c>
      <c r="B141" s="86" t="s">
        <v>535</v>
      </c>
      <c r="C141" s="146">
        <v>0</v>
      </c>
      <c r="D141" s="146">
        <v>0</v>
      </c>
    </row>
    <row r="142" spans="1:4" x14ac:dyDescent="0.2">
      <c r="A142" s="26">
        <v>1122</v>
      </c>
      <c r="B142" s="86" t="s">
        <v>536</v>
      </c>
      <c r="C142" s="146">
        <v>0</v>
      </c>
      <c r="D142" s="146">
        <v>0</v>
      </c>
    </row>
    <row r="143" spans="1:4" x14ac:dyDescent="0.2">
      <c r="A143" s="26">
        <v>1122</v>
      </c>
      <c r="B143" s="86" t="s">
        <v>537</v>
      </c>
      <c r="C143" s="159">
        <v>0</v>
      </c>
      <c r="D143" s="146">
        <v>0</v>
      </c>
    </row>
    <row r="144" spans="1:4" x14ac:dyDescent="0.2">
      <c r="A144" s="26">
        <v>1122</v>
      </c>
      <c r="B144" s="86" t="s">
        <v>538</v>
      </c>
      <c r="C144" s="146">
        <v>0</v>
      </c>
      <c r="D144" s="146">
        <v>0</v>
      </c>
    </row>
    <row r="145" spans="1:4" x14ac:dyDescent="0.2">
      <c r="A145" s="26"/>
      <c r="B145" s="87" t="s">
        <v>539</v>
      </c>
      <c r="C145" s="147">
        <f>C48+C49+C103-C109-C112</f>
        <v>17319297.810000002</v>
      </c>
      <c r="D145" s="147">
        <f>D48+D49+D103-D109-D112</f>
        <v>91169293.710000008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72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D26" sqref="D26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87" t="s">
        <v>602</v>
      </c>
      <c r="B1" s="188"/>
      <c r="C1" s="189"/>
    </row>
    <row r="2" spans="1:3" s="29" customFormat="1" ht="18" customHeight="1" x14ac:dyDescent="0.25">
      <c r="A2" s="190" t="s">
        <v>506</v>
      </c>
      <c r="B2" s="191"/>
      <c r="C2" s="192"/>
    </row>
    <row r="3" spans="1:3" s="29" customFormat="1" ht="18" customHeight="1" x14ac:dyDescent="0.25">
      <c r="A3" s="190" t="s">
        <v>603</v>
      </c>
      <c r="B3" s="191"/>
      <c r="C3" s="192"/>
    </row>
    <row r="4" spans="1:3" s="31" customFormat="1" ht="18" customHeight="1" x14ac:dyDescent="0.2">
      <c r="A4" s="193" t="s">
        <v>507</v>
      </c>
      <c r="B4" s="194"/>
      <c r="C4" s="195"/>
    </row>
    <row r="5" spans="1:3" s="31" customFormat="1" ht="18" customHeight="1" x14ac:dyDescent="0.2">
      <c r="A5" s="196" t="s">
        <v>406</v>
      </c>
      <c r="B5" s="197"/>
      <c r="C5" s="129">
        <v>2025</v>
      </c>
    </row>
    <row r="6" spans="1:3" x14ac:dyDescent="0.2">
      <c r="A6" s="45" t="s">
        <v>435</v>
      </c>
      <c r="B6" s="45"/>
      <c r="C6" s="88">
        <v>163484744.55000001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163484744.55000001</v>
      </c>
    </row>
    <row r="23" spans="1:3" ht="30.75" customHeight="1" x14ac:dyDescent="0.2">
      <c r="A23" s="186" t="s">
        <v>518</v>
      </c>
      <c r="B23" s="186"/>
      <c r="C23" s="186"/>
    </row>
  </sheetData>
  <mergeCells count="6">
    <mergeCell ref="A23:C23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21" workbookViewId="0">
      <selection activeCell="A42" sqref="A42:C42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98" t="s">
        <v>602</v>
      </c>
      <c r="B1" s="199"/>
      <c r="C1" s="200"/>
    </row>
    <row r="2" spans="1:3" s="32" customFormat="1" ht="18.95" customHeight="1" x14ac:dyDescent="0.25">
      <c r="A2" s="201" t="s">
        <v>508</v>
      </c>
      <c r="B2" s="202"/>
      <c r="C2" s="203"/>
    </row>
    <row r="3" spans="1:3" s="32" customFormat="1" ht="18.95" customHeight="1" x14ac:dyDescent="0.25">
      <c r="A3" s="201" t="s">
        <v>603</v>
      </c>
      <c r="B3" s="202"/>
      <c r="C3" s="203"/>
    </row>
    <row r="4" spans="1:3" x14ac:dyDescent="0.2">
      <c r="A4" s="193" t="s">
        <v>507</v>
      </c>
      <c r="B4" s="194"/>
      <c r="C4" s="195"/>
    </row>
    <row r="5" spans="1:3" ht="22.35" customHeight="1" x14ac:dyDescent="0.2">
      <c r="A5" s="204" t="s">
        <v>406</v>
      </c>
      <c r="B5" s="205"/>
      <c r="C5" s="129">
        <v>2025</v>
      </c>
    </row>
    <row r="6" spans="1:3" x14ac:dyDescent="0.2">
      <c r="A6" s="70" t="s">
        <v>448</v>
      </c>
      <c r="B6" s="45"/>
      <c r="C6" s="92">
        <v>165802265.84999999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19034668.459999997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2014429.56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16955520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64718.9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4.16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4.16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146767601.54999998</v>
      </c>
    </row>
    <row r="42" spans="1:3" ht="24.75" customHeight="1" x14ac:dyDescent="0.2">
      <c r="A42" s="186" t="s">
        <v>518</v>
      </c>
      <c r="B42" s="186"/>
      <c r="C42" s="186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opLeftCell="A19" zoomScaleNormal="100" workbookViewId="0">
      <selection activeCell="D38" sqref="D3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4" width="12.5703125" style="22" customWidth="1"/>
    <col min="5" max="5" width="10.42578125" style="22" customWidth="1"/>
    <col min="6" max="6" width="12.5703125" style="22" customWidth="1"/>
    <col min="7" max="7" width="12.42578125" style="22" customWidth="1"/>
    <col min="8" max="8" width="9.140625" style="22" customWidth="1"/>
    <col min="9" max="9" width="10.7109375" style="22" customWidth="1"/>
    <col min="10" max="10" width="14.28515625" style="22" customWidth="1"/>
    <col min="11" max="16384" width="9.140625" style="22"/>
  </cols>
  <sheetData>
    <row r="1" spans="1:10" ht="18.95" customHeight="1" x14ac:dyDescent="0.2">
      <c r="A1" s="185" t="s">
        <v>602</v>
      </c>
      <c r="B1" s="208"/>
      <c r="C1" s="208"/>
      <c r="D1" s="208"/>
      <c r="E1" s="208"/>
      <c r="F1" s="208"/>
      <c r="G1" s="20" t="s">
        <v>498</v>
      </c>
      <c r="H1" s="21">
        <v>2025</v>
      </c>
    </row>
    <row r="2" spans="1:10" ht="18.95" customHeight="1" x14ac:dyDescent="0.2">
      <c r="A2" s="185" t="s">
        <v>509</v>
      </c>
      <c r="B2" s="208"/>
      <c r="C2" s="208"/>
      <c r="D2" s="208"/>
      <c r="E2" s="208"/>
      <c r="F2" s="208"/>
      <c r="G2" s="20" t="s">
        <v>499</v>
      </c>
      <c r="H2" s="21" t="s">
        <v>501</v>
      </c>
    </row>
    <row r="3" spans="1:10" ht="18.95" customHeight="1" x14ac:dyDescent="0.2">
      <c r="A3" s="209" t="s">
        <v>603</v>
      </c>
      <c r="B3" s="210"/>
      <c r="C3" s="210"/>
      <c r="D3" s="210"/>
      <c r="E3" s="210"/>
      <c r="F3" s="210"/>
      <c r="G3" s="20" t="s">
        <v>500</v>
      </c>
      <c r="H3" s="21">
        <v>2</v>
      </c>
    </row>
    <row r="4" spans="1:10" x14ac:dyDescent="0.2">
      <c r="A4" s="209" t="str">
        <f>'Notas a los Edos Financieros'!A4</f>
        <v>(Cifras en Pesos)</v>
      </c>
      <c r="B4" s="210"/>
      <c r="C4" s="210"/>
      <c r="D4" s="210"/>
      <c r="E4" s="210"/>
      <c r="F4" s="210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s="173" customFormat="1" ht="22.5" x14ac:dyDescent="0.25">
      <c r="A8" s="172" t="s">
        <v>86</v>
      </c>
      <c r="B8" s="172" t="s">
        <v>406</v>
      </c>
      <c r="C8" s="172" t="s">
        <v>110</v>
      </c>
      <c r="D8" s="172" t="s">
        <v>407</v>
      </c>
      <c r="E8" s="172" t="s">
        <v>408</v>
      </c>
      <c r="F8" s="172" t="s">
        <v>109</v>
      </c>
      <c r="G8" s="172" t="s">
        <v>79</v>
      </c>
      <c r="H8" s="172" t="s">
        <v>111</v>
      </c>
      <c r="I8" s="172" t="s">
        <v>112</v>
      </c>
      <c r="J8" s="172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07" t="s">
        <v>553</v>
      </c>
      <c r="C39" s="207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190840529.03999999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-66117674.140000001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38761889.649999999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-163484744.55000001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207" t="s">
        <v>554</v>
      </c>
      <c r="C48" s="207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-190840529.03999999</v>
      </c>
    </row>
    <row r="51" spans="1:3" x14ac:dyDescent="0.2">
      <c r="A51" s="22">
        <v>8220</v>
      </c>
      <c r="B51" s="103" t="s">
        <v>46</v>
      </c>
      <c r="C51" s="160">
        <v>82520806.290000007</v>
      </c>
    </row>
    <row r="52" spans="1:3" x14ac:dyDescent="0.2">
      <c r="A52" s="22">
        <v>8230</v>
      </c>
      <c r="B52" s="103" t="s">
        <v>600</v>
      </c>
      <c r="C52" s="160">
        <v>-62080106.420000002</v>
      </c>
    </row>
    <row r="53" spans="1:3" x14ac:dyDescent="0.2">
      <c r="A53" s="22">
        <v>8240</v>
      </c>
      <c r="B53" s="103" t="s">
        <v>45</v>
      </c>
      <c r="C53" s="160">
        <v>4597563.32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2150.65</v>
      </c>
    </row>
    <row r="56" spans="1:3" x14ac:dyDescent="0.2">
      <c r="A56" s="22">
        <v>8270</v>
      </c>
      <c r="B56" s="103" t="s">
        <v>42</v>
      </c>
      <c r="C56" s="160">
        <v>165800115.19999999</v>
      </c>
    </row>
    <row r="58" spans="1:3" ht="25.5" customHeight="1" x14ac:dyDescent="0.2">
      <c r="A58" s="206" t="s">
        <v>518</v>
      </c>
      <c r="B58" s="206"/>
      <c r="C58" s="206"/>
    </row>
  </sheetData>
  <sheetProtection formatCells="0" formatColumns="0" formatRows="0" insertColumns="0" insertRows="0" insertHyperlinks="0" deleteColumns="0" deleteRows="0" sort="0" autoFilter="0" pivotTables="0"/>
  <mergeCells count="7">
    <mergeCell ref="A58:C58"/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68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2025-07-23T22:07:16Z</cp:lastPrinted>
  <dcterms:created xsi:type="dcterms:W3CDTF">2012-12-11T20:36:24Z</dcterms:created>
  <dcterms:modified xsi:type="dcterms:W3CDTF">2025-07-23T22:07:19Z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