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28800" windowHeight="121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E9" i="6"/>
  <c r="E10" i="6"/>
  <c r="H10" i="6" s="1"/>
  <c r="E11" i="6"/>
  <c r="E12" i="6"/>
  <c r="E13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E25" i="6"/>
  <c r="E24" i="6"/>
  <c r="E22" i="6"/>
  <c r="E21" i="6"/>
  <c r="E20" i="6"/>
  <c r="E19" i="6"/>
  <c r="E18" i="6"/>
  <c r="E17" i="6"/>
  <c r="E16" i="6"/>
  <c r="E15" i="6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D77" i="6" l="1"/>
  <c r="E23" i="6"/>
  <c r="F77" i="6"/>
  <c r="H23" i="6"/>
  <c r="C77" i="6"/>
  <c r="G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37" i="5" s="1"/>
  <c r="E14" i="5"/>
  <c r="H10" i="8"/>
  <c r="E77" i="6" l="1"/>
  <c r="H5" i="6"/>
  <c r="H77" i="6" s="1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<sst xmlns="http://schemas.openxmlformats.org/spreadsheetml/2006/main" count="203" uniqueCount="142">
  <si>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</si>
  <si>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</si>
  <si>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</si>
  <si>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</si>
  <si>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</si>
  <si>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</si>
  <si>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</si>
  <si>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</si>
  <si>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</si>
  <si>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</si>
  <si>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</si>
  <si>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</si>
  <si>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</si>
  <si>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</si>
  <si>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</si>
  <si>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</si>
  <si>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</si>
  <si>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</si>
  <si>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</si>
  <si>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</si>
  <si>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</si>
  <si>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</si>
  <si>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</si>
  <si>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</si>
  <si>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</si>
  <si>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</si>
  <si>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</si>
  <si>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</si>
  <si>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</si>
  <si>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</si>
  <si>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</si>
  <si>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</si>
  <si>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</si>
  <si>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</si>
  <si>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</si>
  <si>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</si>
  <si>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</si>
  <si>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</si>
  <si>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</si>
  <si>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</si>
  <si>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</si>
  <si>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</si>
  <si>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</si>
  <si>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</si>
  <si>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</si>
  <si>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</si>
  <si>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</si>
  <si>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</si>
  <si>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</si>
  <si>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</si>
  <si>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</si>
  <si>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</si>
  <si>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</si>
  <si>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</si>
  <si>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</si>
  <si>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</si>
  <si>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</si>
  <si>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</si>
  <si>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</si>
  <si>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</si>
  <si>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</si>
  <si>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</si>
  <si>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</si>
  <si>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</si>
  <si>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</si>
  <si>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</si>
  <si>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</si>
  <si>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</si>
  <si>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</si>
  <si>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</si>
  <si>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</si>
  <si>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</si>
  <si>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</si>
  <si>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</si>
  <si>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</si>
  <si>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</si>
  <si>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</si>
  <si>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</si>
  <si>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</si>
  <si>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</si>
  <si>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</si>
  <si>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</si>
  <si>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</si>
  <si>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</si>
  <si>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</si>
  <si>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</si>
  <si>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</si>
  <si>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</si>
  <si>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</si>
  <si>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</si>
  <si>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</si>
  <si>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</si>
  <si>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</si>
  <si>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</si>
  <si>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</si>
  <si>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</si>
  <si>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</si>
  <si>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</si>
  <si>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</si>
  <si>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</si>
  <si>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</si>
  <si>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</si>
  <si>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</si>
  <si>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</si>
  <si>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</si>
  <si>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</si>
  <si>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</si>
  <si>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</si>
  <si>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</si>
  <si>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</si>
  <si>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</si>
  <si>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</si>
  <si>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</si>
  <si>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</si>
  <si>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</si>
  <si>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</si>
  <si>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</si>
  <si>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</si>
  <si>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</si>
  <si>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</si>
  <si>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</si>
  <si>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</si>
  <si>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</si>
  <si>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</si>
  <si>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</si>
  <si>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</si>
  <si>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</si>
  <si>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</si>
  <si>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</si>
  <si>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</si>
  <si>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</si>
  <si>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</si>
  <si>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</si>
  <si>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</si>
  <si>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 xml:space="preserve">
Estado Analítico del Ejercicio del Presupuesto de Egresos
Clasificación por Objeto del Gasto (Capítulo y Concepto)
Del 1 de Enero al 31 de Marzo de 2021</t>
  </si>
  <si>
    <t xml:space="preserve">
Estado Analítico del Ejercicio del Presupuesto de Egresos
Clasificación Económica (por Tipo de Gasto)
Del 1 de Enero al 31 de Marzo de 2021</t>
  </si>
  <si>
    <t>0101 DESP. COMIS. ATENCIÓN INTEGRAL A VI</t>
  </si>
  <si>
    <t>0102 COORDINACIÓN DE GESTIÓN ADMINISTRAT</t>
  </si>
  <si>
    <t>0106 DIR. GRAL. UNIDAD DE ASESORIA JURID</t>
  </si>
  <si>
    <t xml:space="preserve">
Estado Analítico del Ejercicio del Presupuesto de Egresos
Clasificación Administrativa
Del 1 de Enero al 31 de Marzo de 2021</t>
  </si>
  <si>
    <t xml:space="preserve">
Estado Analítico del Ejercicio del Presupuesto de Egresos
Clasificación Administrativa (Sector Paraestatal)
Del 1 de Enero al 31 de Marzo de 2021</t>
  </si>
  <si>
    <t>Comisión Estatal de Atención Integral a Victimas
Estado Analítico del Ejercicio del Presupuesto de Egresos
Clasificación Funcional (Finalidad y Función)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</si>
</sst>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1785938</xdr:colOff>
      <xdr:row>79</xdr:row>
      <xdr:rowOff>71437</xdr:rowOff>
    </xdr:from>
    <xdr:to>
      <xdr:col>6</xdr:col>
      <xdr:colOff>606136</xdr:colOff>
      <xdr:row>88</xdr:row>
      <xdr:rowOff>142441</xdr:rowOff>
    </xdr:to>
    <xdr:grpSp>
      <xdr:nvGrpSpPr>
        <xdr:cNvPr id="2" name="Grupo 1"/>
        <xdr:cNvGrpSpPr/>
      </xdr:nvGrpSpPr>
      <xdr:grpSpPr>
        <a:xfrm>
          <a:off x="1881188" y="12001500"/>
          <a:ext cx="6702136" cy="1356879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1266265</xdr:colOff>
      <xdr:row>12</xdr:row>
      <xdr:rowOff>112058</xdr:rowOff>
    </xdr:from>
    <xdr:to>
      <xdr:col>6</xdr:col>
      <xdr:colOff>1047648</xdr:colOff>
      <xdr:row>22</xdr:row>
      <xdr:rowOff>37386</xdr:rowOff>
    </xdr:to>
    <xdr:grpSp>
      <xdr:nvGrpSpPr>
        <xdr:cNvPr id="2" name="Grupo 1"/>
        <xdr:cNvGrpSpPr/>
      </xdr:nvGrpSpPr>
      <xdr:grpSpPr>
        <a:xfrm>
          <a:off x="1288677" y="2510117"/>
          <a:ext cx="6717824" cy="1382093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2071687</xdr:colOff>
      <xdr:row>42</xdr:row>
      <xdr:rowOff>47625</xdr:rowOff>
    </xdr:from>
    <xdr:to>
      <xdr:col>5</xdr:col>
      <xdr:colOff>1034761</xdr:colOff>
      <xdr:row>51</xdr:row>
      <xdr:rowOff>118629</xdr:rowOff>
    </xdr:to>
    <xdr:grpSp>
      <xdr:nvGrpSpPr>
        <xdr:cNvPr id="2" name="Grupo 1"/>
        <xdr:cNvGrpSpPr/>
      </xdr:nvGrpSpPr>
      <xdr:grpSpPr>
        <a:xfrm>
          <a:off x="2143125" y="7786688"/>
          <a:ext cx="6702136" cy="1356879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2580409</xdr:colOff>
      <xdr:row>42</xdr:row>
      <xdr:rowOff>17319</xdr:rowOff>
    </xdr:from>
    <xdr:to>
      <xdr:col>6</xdr:col>
      <xdr:colOff>536863</xdr:colOff>
      <xdr:row>51</xdr:row>
      <xdr:rowOff>127289</xdr:rowOff>
    </xdr:to>
    <xdr:grpSp>
      <xdr:nvGrpSpPr>
        <xdr:cNvPr id="2" name="Grupo 1"/>
        <xdr:cNvGrpSpPr/>
      </xdr:nvGrpSpPr>
      <xdr:grpSpPr>
        <a:xfrm>
          <a:off x="2649682" y="6494319"/>
          <a:ext cx="6702136" cy="1356879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1"/>
              <a:t>Elaboro:</a:t>
            </a:r>
          </a:p>
          <a:p>
            <a:pPr algn="ctr"/>
            <a:endParaRPr lang="es-MX" sz="1100" b="1"/>
          </a:p>
          <a:p>
            <a:pPr algn="ctr"/>
            <a:r>
              <a:rPr lang="es-MX" sz="1100" b="1"/>
              <a:t>_______________________</a:t>
            </a:r>
          </a:p>
          <a:p>
            <a:pPr algn="ctr"/>
            <a:r>
              <a:rPr lang="es-MX" sz="1100" b="1"/>
              <a:t>C.P.</a:t>
            </a:r>
            <a:r>
              <a:rPr lang="es-MX" sz="1100" b="1" baseline="0"/>
              <a:t> Artemio López Pérez</a:t>
            </a:r>
          </a:p>
          <a:p>
            <a:pPr algn="ctr"/>
            <a:r>
              <a:rPr lang="es-MX" sz="1100" b="1" baseline="0"/>
              <a:t>Jefe de Presupesto y Contabilidad</a:t>
            </a:r>
            <a:endParaRPr lang="es-MX" sz="11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1"/>
              <a:t>Autorizo:</a:t>
            </a:r>
          </a:p>
          <a:p>
            <a:pPr algn="ctr"/>
            <a:endParaRPr lang="es-MX" sz="1100" b="1"/>
          </a:p>
          <a:p>
            <a:pPr algn="ctr"/>
            <a:r>
              <a:rPr lang="es-MX" sz="1100" b="1"/>
              <a:t>_______________________</a:t>
            </a:r>
          </a:p>
          <a:p>
            <a:pPr algn="ctr"/>
            <a:r>
              <a:rPr lang="es-MX" sz="1100" b="1"/>
              <a:t>Lic. Arturo Antonio Perera Cortes</a:t>
            </a:r>
            <a:endParaRPr lang="es-MX" sz="1100" b="1" baseline="0"/>
          </a:p>
          <a:p>
            <a:pPr algn="ctr"/>
            <a:r>
              <a:rPr lang="es-MX" sz="1100" b="1" baseline="0"/>
              <a:t>Coordinador de Gestión Administrativa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37" zoomScale="40" zoomScaleNormal="40" workbookViewId="0">
      <selection activeCell="K80" sqref="K80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134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55</v>
      </c>
      <c r="B2" s="47"/>
      <c r="C2" s="41" t="s">
        <v>61</v>
      </c>
      <c r="D2" s="42"/>
      <c r="E2" s="42"/>
      <c r="F2" s="42"/>
      <c r="G2" s="43"/>
      <c r="H2" s="44" t="s">
        <v>60</v>
      </c>
    </row>
    <row r="3" spans="1:8" ht="24.95" customHeight="1" x14ac:dyDescent="0.2">
      <c r="A3" s="48"/>
      <c r="B3" s="49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127</v>
      </c>
      <c r="F4" s="9">
        <v>4</v>
      </c>
      <c r="G4" s="9">
        <v>5</v>
      </c>
      <c r="H4" s="9" t="s">
        <v>128</v>
      </c>
    </row>
    <row r="5" spans="1:8" x14ac:dyDescent="0.2">
      <c r="A5" s="29" t="s">
        <v>62</v>
      </c>
      <c r="B5" s="6"/>
      <c r="C5" s="34">
        <f>SUM(C6:C12)</f>
        <v>0</v>
      </c>
      <c r="D5" s="34">
        <f>SUM(D6:D12)</f>
        <v>2439204</v>
      </c>
      <c r="E5" s="34">
        <f>C5+D5</f>
        <v>2439204</v>
      </c>
      <c r="F5" s="34">
        <f>SUM(F6:F12)</f>
        <v>385269.07</v>
      </c>
      <c r="G5" s="34">
        <f>SUM(G6:G12)</f>
        <v>385269.07</v>
      </c>
      <c r="H5" s="34">
        <f>E5-F5</f>
        <v>2053934.93</v>
      </c>
    </row>
    <row r="6" spans="1:8" x14ac:dyDescent="0.2">
      <c r="A6" s="28">
        <v>1100</v>
      </c>
      <c r="B6" s="10" t="s">
        <v>71</v>
      </c>
      <c r="C6" s="12">
        <v>0</v>
      </c>
      <c r="D6" s="12">
        <v>2439204</v>
      </c>
      <c r="E6" s="12">
        <f t="shared" ref="E6:E69" si="0">C6+D6</f>
        <v>2439204</v>
      </c>
      <c r="F6" s="12">
        <v>385269.07</v>
      </c>
      <c r="G6" s="12">
        <v>385269.07</v>
      </c>
      <c r="H6" s="12">
        <f t="shared" ref="H6:H69" si="1">E6-F6</f>
        <v>2053934.93</v>
      </c>
    </row>
    <row r="7" spans="1:8" x14ac:dyDescent="0.2">
      <c r="A7" s="28">
        <v>1200</v>
      </c>
      <c r="B7" s="10" t="s">
        <v>72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28">
        <v>1300</v>
      </c>
      <c r="B8" s="10" t="s">
        <v>73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74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63</v>
      </c>
      <c r="B13" s="6"/>
      <c r="C13" s="35">
        <f>SUM(C14:C22)</f>
        <v>0</v>
      </c>
      <c r="D13" s="35">
        <f>SUM(D14:D22)</f>
        <v>0</v>
      </c>
      <c r="E13" s="35">
        <f t="shared" si="0"/>
        <v>0</v>
      </c>
      <c r="F13" s="35">
        <f>SUM(F14:F22)</f>
        <v>0</v>
      </c>
      <c r="G13" s="35">
        <f>SUM(G14:G22)</f>
        <v>0</v>
      </c>
      <c r="H13" s="35">
        <f t="shared" si="1"/>
        <v>0</v>
      </c>
    </row>
    <row r="14" spans="1:8" x14ac:dyDescent="0.2">
      <c r="A14" s="28">
        <v>2100</v>
      </c>
      <c r="B14" s="10" t="s">
        <v>76</v>
      </c>
      <c r="C14" s="12">
        <v>0</v>
      </c>
      <c r="D14" s="12">
        <v>0</v>
      </c>
      <c r="E14" s="12">
        <f t="shared" si="0"/>
        <v>0</v>
      </c>
      <c r="F14" s="12">
        <v>0</v>
      </c>
      <c r="G14" s="12">
        <v>0</v>
      </c>
      <c r="H14" s="12">
        <f t="shared" si="1"/>
        <v>0</v>
      </c>
    </row>
    <row r="15" spans="1:8" x14ac:dyDescent="0.2">
      <c r="A15" s="28">
        <v>2200</v>
      </c>
      <c r="B15" s="10" t="s">
        <v>77</v>
      </c>
      <c r="C15" s="12">
        <v>0</v>
      </c>
      <c r="D15" s="12">
        <v>0</v>
      </c>
      <c r="E15" s="12">
        <f t="shared" si="0"/>
        <v>0</v>
      </c>
      <c r="F15" s="12">
        <v>0</v>
      </c>
      <c r="G15" s="12">
        <v>0</v>
      </c>
      <c r="H15" s="12">
        <f t="shared" si="1"/>
        <v>0</v>
      </c>
    </row>
    <row r="16" spans="1:8" x14ac:dyDescent="0.2">
      <c r="A16" s="28">
        <v>2300</v>
      </c>
      <c r="B16" s="10" t="s">
        <v>78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79</v>
      </c>
      <c r="C17" s="12">
        <v>0</v>
      </c>
      <c r="D17" s="12">
        <v>0</v>
      </c>
      <c r="E17" s="12">
        <f t="shared" si="0"/>
        <v>0</v>
      </c>
      <c r="F17" s="12">
        <v>0</v>
      </c>
      <c r="G17" s="12">
        <v>0</v>
      </c>
      <c r="H17" s="12">
        <f t="shared" si="1"/>
        <v>0</v>
      </c>
    </row>
    <row r="18" spans="1:8" x14ac:dyDescent="0.2">
      <c r="A18" s="28">
        <v>2500</v>
      </c>
      <c r="B18" s="10" t="s">
        <v>80</v>
      </c>
      <c r="C18" s="12">
        <v>0</v>
      </c>
      <c r="D18" s="12">
        <v>0</v>
      </c>
      <c r="E18" s="12">
        <f t="shared" si="0"/>
        <v>0</v>
      </c>
      <c r="F18" s="12">
        <v>0</v>
      </c>
      <c r="G18" s="12">
        <v>0</v>
      </c>
      <c r="H18" s="12">
        <f t="shared" si="1"/>
        <v>0</v>
      </c>
    </row>
    <row r="19" spans="1:8" x14ac:dyDescent="0.2">
      <c r="A19" s="28">
        <v>2600</v>
      </c>
      <c r="B19" s="10" t="s">
        <v>81</v>
      </c>
      <c r="C19" s="12">
        <v>0</v>
      </c>
      <c r="D19" s="12">
        <v>0</v>
      </c>
      <c r="E19" s="12">
        <f t="shared" si="0"/>
        <v>0</v>
      </c>
      <c r="F19" s="12">
        <v>0</v>
      </c>
      <c r="G19" s="12">
        <v>0</v>
      </c>
      <c r="H19" s="12">
        <f t="shared" si="1"/>
        <v>0</v>
      </c>
    </row>
    <row r="20" spans="1:8" x14ac:dyDescent="0.2">
      <c r="A20" s="28">
        <v>2700</v>
      </c>
      <c r="B20" s="10" t="s">
        <v>82</v>
      </c>
      <c r="C20" s="12">
        <v>0</v>
      </c>
      <c r="D20" s="12">
        <v>0</v>
      </c>
      <c r="E20" s="12">
        <f t="shared" si="0"/>
        <v>0</v>
      </c>
      <c r="F20" s="12">
        <v>0</v>
      </c>
      <c r="G20" s="12">
        <v>0</v>
      </c>
      <c r="H20" s="12">
        <f t="shared" si="1"/>
        <v>0</v>
      </c>
    </row>
    <row r="21" spans="1:8" x14ac:dyDescent="0.2">
      <c r="A21" s="28">
        <v>2800</v>
      </c>
      <c r="B21" s="10" t="s">
        <v>83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84</v>
      </c>
      <c r="C22" s="12">
        <v>0</v>
      </c>
      <c r="D22" s="12">
        <v>0</v>
      </c>
      <c r="E22" s="12">
        <f t="shared" si="0"/>
        <v>0</v>
      </c>
      <c r="F22" s="12">
        <v>0</v>
      </c>
      <c r="G22" s="12">
        <v>0</v>
      </c>
      <c r="H22" s="12">
        <f t="shared" si="1"/>
        <v>0</v>
      </c>
    </row>
    <row r="23" spans="1:8" x14ac:dyDescent="0.2">
      <c r="A23" s="29" t="s">
        <v>64</v>
      </c>
      <c r="B23" s="6"/>
      <c r="C23" s="35">
        <f>SUM(C24:C32)</f>
        <v>1639435</v>
      </c>
      <c r="D23" s="35">
        <f>SUM(D24:D32)</f>
        <v>0</v>
      </c>
      <c r="E23" s="35">
        <f t="shared" si="0"/>
        <v>1639435</v>
      </c>
      <c r="F23" s="35">
        <f>SUM(F24:F32)</f>
        <v>27615.77</v>
      </c>
      <c r="G23" s="35">
        <f>SUM(G24:G32)</f>
        <v>27615.77</v>
      </c>
      <c r="H23" s="35">
        <f t="shared" si="1"/>
        <v>1611819.23</v>
      </c>
    </row>
    <row r="24" spans="1:8" x14ac:dyDescent="0.2">
      <c r="A24" s="28">
        <v>3100</v>
      </c>
      <c r="B24" s="10" t="s">
        <v>85</v>
      </c>
      <c r="C24" s="12">
        <v>0</v>
      </c>
      <c r="D24" s="12">
        <v>0</v>
      </c>
      <c r="E24" s="12">
        <f t="shared" si="0"/>
        <v>0</v>
      </c>
      <c r="F24" s="12">
        <v>0</v>
      </c>
      <c r="G24" s="12">
        <v>0</v>
      </c>
      <c r="H24" s="12">
        <f t="shared" si="1"/>
        <v>0</v>
      </c>
    </row>
    <row r="25" spans="1:8" x14ac:dyDescent="0.2">
      <c r="A25" s="28">
        <v>3200</v>
      </c>
      <c r="B25" s="10" t="s">
        <v>86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28">
        <v>3300</v>
      </c>
      <c r="B26" s="10" t="s">
        <v>87</v>
      </c>
      <c r="C26" s="12">
        <v>0</v>
      </c>
      <c r="D26" s="12">
        <v>0</v>
      </c>
      <c r="E26" s="12">
        <f t="shared" si="0"/>
        <v>0</v>
      </c>
      <c r="F26" s="12">
        <v>0</v>
      </c>
      <c r="G26" s="12">
        <v>0</v>
      </c>
      <c r="H26" s="12">
        <f t="shared" si="1"/>
        <v>0</v>
      </c>
    </row>
    <row r="27" spans="1:8" x14ac:dyDescent="0.2">
      <c r="A27" s="28">
        <v>3400</v>
      </c>
      <c r="B27" s="10" t="s">
        <v>88</v>
      </c>
      <c r="C27" s="12">
        <v>0</v>
      </c>
      <c r="D27" s="12">
        <v>0</v>
      </c>
      <c r="E27" s="12">
        <f t="shared" si="0"/>
        <v>0</v>
      </c>
      <c r="F27" s="12">
        <v>0</v>
      </c>
      <c r="G27" s="12">
        <v>0</v>
      </c>
      <c r="H27" s="12">
        <f t="shared" si="1"/>
        <v>0</v>
      </c>
    </row>
    <row r="28" spans="1:8" x14ac:dyDescent="0.2">
      <c r="A28" s="28">
        <v>3500</v>
      </c>
      <c r="B28" s="10" t="s">
        <v>89</v>
      </c>
      <c r="C28" s="12">
        <v>748000</v>
      </c>
      <c r="D28" s="12">
        <v>0</v>
      </c>
      <c r="E28" s="12">
        <f t="shared" si="0"/>
        <v>748000</v>
      </c>
      <c r="F28" s="12">
        <v>0</v>
      </c>
      <c r="G28" s="12">
        <v>0</v>
      </c>
      <c r="H28" s="12">
        <f t="shared" si="1"/>
        <v>748000</v>
      </c>
    </row>
    <row r="29" spans="1:8" x14ac:dyDescent="0.2">
      <c r="A29" s="28">
        <v>3600</v>
      </c>
      <c r="B29" s="10" t="s">
        <v>90</v>
      </c>
      <c r="C29" s="12">
        <v>165000</v>
      </c>
      <c r="D29" s="12">
        <v>0</v>
      </c>
      <c r="E29" s="12">
        <f t="shared" si="0"/>
        <v>165000</v>
      </c>
      <c r="F29" s="12">
        <v>0</v>
      </c>
      <c r="G29" s="12">
        <v>0</v>
      </c>
      <c r="H29" s="12">
        <f t="shared" si="1"/>
        <v>165000</v>
      </c>
    </row>
    <row r="30" spans="1:8" x14ac:dyDescent="0.2">
      <c r="A30" s="28">
        <v>3700</v>
      </c>
      <c r="B30" s="10" t="s">
        <v>91</v>
      </c>
      <c r="C30" s="12">
        <v>259000</v>
      </c>
      <c r="D30" s="12">
        <v>0</v>
      </c>
      <c r="E30" s="12">
        <f t="shared" si="0"/>
        <v>259000</v>
      </c>
      <c r="F30" s="12">
        <v>0</v>
      </c>
      <c r="G30" s="12">
        <v>0</v>
      </c>
      <c r="H30" s="12">
        <f t="shared" si="1"/>
        <v>259000</v>
      </c>
    </row>
    <row r="31" spans="1:8" x14ac:dyDescent="0.2">
      <c r="A31" s="28">
        <v>3800</v>
      </c>
      <c r="B31" s="10" t="s">
        <v>92</v>
      </c>
      <c r="C31" s="12">
        <v>193000</v>
      </c>
      <c r="D31" s="12">
        <v>0</v>
      </c>
      <c r="E31" s="12">
        <f t="shared" si="0"/>
        <v>193000</v>
      </c>
      <c r="F31" s="12">
        <v>0</v>
      </c>
      <c r="G31" s="12">
        <v>0</v>
      </c>
      <c r="H31" s="12">
        <f t="shared" si="1"/>
        <v>193000</v>
      </c>
    </row>
    <row r="32" spans="1:8" x14ac:dyDescent="0.2">
      <c r="A32" s="28">
        <v>3900</v>
      </c>
      <c r="B32" s="10" t="s">
        <v>18</v>
      </c>
      <c r="C32" s="12">
        <v>274435</v>
      </c>
      <c r="D32" s="12">
        <v>0</v>
      </c>
      <c r="E32" s="12">
        <f t="shared" si="0"/>
        <v>274435</v>
      </c>
      <c r="F32" s="12">
        <v>27615.77</v>
      </c>
      <c r="G32" s="12">
        <v>27615.77</v>
      </c>
      <c r="H32" s="12">
        <f t="shared" si="1"/>
        <v>246819.23</v>
      </c>
    </row>
    <row r="33" spans="1:8" x14ac:dyDescent="0.2">
      <c r="A33" s="29" t="s">
        <v>65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93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94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95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96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97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98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99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66</v>
      </c>
      <c r="B43" s="6"/>
      <c r="C43" s="35">
        <f>SUM(C44:C52)</f>
        <v>0</v>
      </c>
      <c r="D43" s="35">
        <f>SUM(D44:D52)</f>
        <v>0</v>
      </c>
      <c r="E43" s="35">
        <f t="shared" si="0"/>
        <v>0</v>
      </c>
      <c r="F43" s="35">
        <f>SUM(F44:F52)</f>
        <v>0</v>
      </c>
      <c r="G43" s="35">
        <f>SUM(G44:G52)</f>
        <v>0</v>
      </c>
      <c r="H43" s="35">
        <f t="shared" si="1"/>
        <v>0</v>
      </c>
    </row>
    <row r="44" spans="1:8" x14ac:dyDescent="0.2">
      <c r="A44" s="28">
        <v>5100</v>
      </c>
      <c r="B44" s="10" t="s">
        <v>100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28">
        <v>5200</v>
      </c>
      <c r="B45" s="10" t="s">
        <v>101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102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103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104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105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106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107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108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67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109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110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111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68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112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113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114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115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116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117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118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69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70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119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120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121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122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123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124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125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54</v>
      </c>
      <c r="C77" s="37">
        <f t="shared" ref="C77:H77" si="4">SUM(C5+C13+C23+C33+C43+C53+C57+C65+C69)</f>
        <v>1639435</v>
      </c>
      <c r="D77" s="37">
        <f t="shared" si="4"/>
        <v>2439204</v>
      </c>
      <c r="E77" s="37">
        <f t="shared" si="4"/>
        <v>4078639</v>
      </c>
      <c r="F77" s="37">
        <f t="shared" si="4"/>
        <v>412884.84</v>
      </c>
      <c r="G77" s="37">
        <f t="shared" si="4"/>
        <v>412884.84</v>
      </c>
      <c r="H77" s="37">
        <f t="shared" si="4"/>
        <v>3665754.16</v>
      </c>
    </row>
    <row r="79" spans="1:8" x14ac:dyDescent="0.2">
      <c r="A79" s="1" t="s">
        <v>130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="85" zoomScaleNormal="85" workbookViewId="0">
      <selection activeCell="B14" sqref="B14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135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55</v>
      </c>
      <c r="B2" s="47"/>
      <c r="C2" s="41" t="s">
        <v>61</v>
      </c>
      <c r="D2" s="42"/>
      <c r="E2" s="42"/>
      <c r="F2" s="42"/>
      <c r="G2" s="43"/>
      <c r="H2" s="44" t="s">
        <v>60</v>
      </c>
    </row>
    <row r="3" spans="1:8" ht="24.95" customHeight="1" x14ac:dyDescent="0.2">
      <c r="A3" s="48"/>
      <c r="B3" s="49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127</v>
      </c>
      <c r="F4" s="9">
        <v>4</v>
      </c>
      <c r="G4" s="9">
        <v>5</v>
      </c>
      <c r="H4" s="9" t="s">
        <v>128</v>
      </c>
    </row>
    <row r="5" spans="1:8" x14ac:dyDescent="0.2">
      <c r="A5" s="5"/>
      <c r="B5" s="13" t="s">
        <v>0</v>
      </c>
      <c r="C5" s="38">
        <v>17533436</v>
      </c>
      <c r="D5" s="38">
        <v>17600</v>
      </c>
      <c r="E5" s="38">
        <f>C5+D5</f>
        <v>17551036</v>
      </c>
      <c r="F5" s="38">
        <v>1434447.98</v>
      </c>
      <c r="G5" s="38">
        <v>1434447.98</v>
      </c>
      <c r="H5" s="38">
        <f>E5-F5</f>
        <v>16116588.02</v>
      </c>
    </row>
    <row r="6" spans="1:8" x14ac:dyDescent="0.2">
      <c r="A6" s="5"/>
      <c r="B6" s="13" t="s">
        <v>1</v>
      </c>
      <c r="C6" s="38">
        <v>0</v>
      </c>
      <c r="D6" s="38">
        <v>0</v>
      </c>
      <c r="E6" s="38">
        <f>C6+D6</f>
        <v>0</v>
      </c>
      <c r="F6" s="38">
        <v>0</v>
      </c>
      <c r="G6" s="38">
        <v>0</v>
      </c>
      <c r="H6" s="38">
        <f>E6-F6</f>
        <v>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54</v>
      </c>
      <c r="C10" s="37">
        <f t="shared" ref="C10:H10" si="0">SUM(C5+C6+C7+C8+C9)</f>
        <v>17533436</v>
      </c>
      <c r="D10" s="37">
        <f t="shared" si="0"/>
        <v>17600</v>
      </c>
      <c r="E10" s="37">
        <f t="shared" si="0"/>
        <v>17551036</v>
      </c>
      <c r="F10" s="37">
        <f t="shared" si="0"/>
        <v>1434447.98</v>
      </c>
      <c r="G10" s="37">
        <f t="shared" si="0"/>
        <v>1434447.98</v>
      </c>
      <c r="H10" s="37">
        <f t="shared" si="0"/>
        <v>16116588.02</v>
      </c>
    </row>
    <row r="12" spans="1:8" x14ac:dyDescent="0.2">
      <c r="A12" s="1" t="s">
        <v>130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40" zoomScaleNormal="40" workbookViewId="0">
      <selection activeCell="I48" sqref="I48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55</v>
      </c>
      <c r="B2" s="47"/>
      <c r="C2" s="41" t="s">
        <v>61</v>
      </c>
      <c r="D2" s="42"/>
      <c r="E2" s="42"/>
      <c r="F2" s="42"/>
      <c r="G2" s="43"/>
      <c r="H2" s="44" t="s">
        <v>60</v>
      </c>
    </row>
    <row r="3" spans="1:8" ht="24.95" customHeight="1" x14ac:dyDescent="0.2">
      <c r="A3" s="48"/>
      <c r="B3" s="49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127</v>
      </c>
      <c r="F4" s="9">
        <v>4</v>
      </c>
      <c r="G4" s="9">
        <v>5</v>
      </c>
      <c r="H4" s="9" t="s">
        <v>128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136</v>
      </c>
      <c r="C6" s="12">
        <v>8039474</v>
      </c>
      <c r="D6" s="12">
        <v>17600</v>
      </c>
      <c r="E6" s="12">
        <f>C6+D6</f>
        <v>8057074</v>
      </c>
      <c r="F6" s="12">
        <v>664044.31000000006</v>
      </c>
      <c r="G6" s="12">
        <v>664044.31000000006</v>
      </c>
      <c r="H6" s="12">
        <f>E6-F6</f>
        <v>7393029.6899999995</v>
      </c>
    </row>
    <row r="7" spans="1:8" x14ac:dyDescent="0.2">
      <c r="A7" s="4"/>
      <c r="B7" s="15" t="s">
        <v>137</v>
      </c>
      <c r="C7" s="12">
        <v>3286909</v>
      </c>
      <c r="D7" s="12">
        <v>0</v>
      </c>
      <c r="E7" s="12">
        <f t="shared" ref="E7:E12" si="0">C7+D7</f>
        <v>3286909</v>
      </c>
      <c r="F7" s="12">
        <v>193237.31</v>
      </c>
      <c r="G7" s="12">
        <v>193237.31</v>
      </c>
      <c r="H7" s="12">
        <f t="shared" ref="H7:H12" si="1">E7-F7</f>
        <v>3093671.69</v>
      </c>
    </row>
    <row r="8" spans="1:8" x14ac:dyDescent="0.2">
      <c r="A8" s="4"/>
      <c r="B8" s="15" t="s">
        <v>138</v>
      </c>
      <c r="C8" s="12">
        <v>6207053</v>
      </c>
      <c r="D8" s="12">
        <v>0</v>
      </c>
      <c r="E8" s="12">
        <f t="shared" si="0"/>
        <v>6207053</v>
      </c>
      <c r="F8" s="12">
        <v>577166.36</v>
      </c>
      <c r="G8" s="12">
        <v>577166.36</v>
      </c>
      <c r="H8" s="12">
        <f t="shared" si="1"/>
        <v>5629886.6399999997</v>
      </c>
    </row>
    <row r="9" spans="1:8" x14ac:dyDescent="0.2">
      <c r="A9" s="4"/>
      <c r="B9" s="15" t="s">
        <v>51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132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52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53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54</v>
      </c>
      <c r="C14" s="40">
        <f t="shared" ref="C14:H14" si="2">SUM(C6:C13)</f>
        <v>17533436</v>
      </c>
      <c r="D14" s="40">
        <f t="shared" si="2"/>
        <v>17600</v>
      </c>
      <c r="E14" s="40">
        <f t="shared" si="2"/>
        <v>17551036</v>
      </c>
      <c r="F14" s="40">
        <f t="shared" si="2"/>
        <v>1434447.98</v>
      </c>
      <c r="G14" s="40">
        <f t="shared" si="2"/>
        <v>1434447.98</v>
      </c>
      <c r="H14" s="40">
        <f t="shared" si="2"/>
        <v>16116588.02</v>
      </c>
    </row>
    <row r="17" spans="1:8" ht="45" customHeight="1" x14ac:dyDescent="0.2">
      <c r="A17" s="41" t="s">
        <v>129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55</v>
      </c>
      <c r="B18" s="47"/>
      <c r="C18" s="41" t="s">
        <v>61</v>
      </c>
      <c r="D18" s="42"/>
      <c r="E18" s="42"/>
      <c r="F18" s="42"/>
      <c r="G18" s="43"/>
      <c r="H18" s="44" t="s">
        <v>60</v>
      </c>
    </row>
    <row r="19" spans="1:8" ht="22.5" x14ac:dyDescent="0.2">
      <c r="A19" s="48"/>
      <c r="B19" s="49"/>
      <c r="C19" s="8" t="s">
        <v>56</v>
      </c>
      <c r="D19" s="8" t="s">
        <v>126</v>
      </c>
      <c r="E19" s="8" t="s">
        <v>57</v>
      </c>
      <c r="F19" s="8" t="s">
        <v>58</v>
      </c>
      <c r="G19" s="8" t="s">
        <v>59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127</v>
      </c>
      <c r="F20" s="9">
        <v>4</v>
      </c>
      <c r="G20" s="9">
        <v>5</v>
      </c>
      <c r="H20" s="9" t="s">
        <v>128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131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54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55</v>
      </c>
      <c r="B29" s="47"/>
      <c r="C29" s="41" t="s">
        <v>61</v>
      </c>
      <c r="D29" s="42"/>
      <c r="E29" s="42"/>
      <c r="F29" s="42"/>
      <c r="G29" s="43"/>
      <c r="H29" s="44" t="s">
        <v>60</v>
      </c>
    </row>
    <row r="30" spans="1:8" ht="22.5" x14ac:dyDescent="0.2">
      <c r="A30" s="48"/>
      <c r="B30" s="49"/>
      <c r="C30" s="8" t="s">
        <v>56</v>
      </c>
      <c r="D30" s="8" t="s">
        <v>126</v>
      </c>
      <c r="E30" s="8" t="s">
        <v>57</v>
      </c>
      <c r="F30" s="8" t="s">
        <v>58</v>
      </c>
      <c r="G30" s="8" t="s">
        <v>59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127</v>
      </c>
      <c r="F31" s="9">
        <v>4</v>
      </c>
      <c r="G31" s="9">
        <v>5</v>
      </c>
      <c r="H31" s="9" t="s">
        <v>128</v>
      </c>
    </row>
    <row r="32" spans="1:8" x14ac:dyDescent="0.2">
      <c r="A32" s="4"/>
      <c r="B32" s="19" t="s">
        <v>12</v>
      </c>
      <c r="C32" s="12">
        <v>17533436</v>
      </c>
      <c r="D32" s="12">
        <v>17600</v>
      </c>
      <c r="E32" s="12">
        <f t="shared" ref="E32:E38" si="6">C32+D32</f>
        <v>17551036</v>
      </c>
      <c r="F32" s="12">
        <v>1434447.98</v>
      </c>
      <c r="G32" s="12">
        <v>1434447.98</v>
      </c>
      <c r="H32" s="12">
        <f t="shared" ref="H32:H38" si="7">E32-F32</f>
        <v>16116588.02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54</v>
      </c>
      <c r="C39" s="40">
        <f t="shared" ref="C39:H39" si="8">SUM(C32:C38)</f>
        <v>17533436</v>
      </c>
      <c r="D39" s="40">
        <f t="shared" si="8"/>
        <v>17600</v>
      </c>
      <c r="E39" s="40">
        <f t="shared" si="8"/>
        <v>17551036</v>
      </c>
      <c r="F39" s="40">
        <f t="shared" si="8"/>
        <v>1434447.98</v>
      </c>
      <c r="G39" s="40">
        <f t="shared" si="8"/>
        <v>1434447.98</v>
      </c>
      <c r="H39" s="40">
        <f t="shared" si="8"/>
        <v>16116588.02</v>
      </c>
    </row>
    <row r="41" spans="1:8" x14ac:dyDescent="0.2">
      <c r="A41" s="1" t="s">
        <v>130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opLeftCell="A7" zoomScale="55" zoomScaleNormal="55" workbookViewId="0">
      <selection activeCell="I47" sqref="I4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55</v>
      </c>
      <c r="B2" s="47"/>
      <c r="C2" s="41" t="s">
        <v>61</v>
      </c>
      <c r="D2" s="42"/>
      <c r="E2" s="42"/>
      <c r="F2" s="42"/>
      <c r="G2" s="43"/>
      <c r="H2" s="44" t="s">
        <v>60</v>
      </c>
    </row>
    <row r="3" spans="1:8" ht="24.95" customHeight="1" x14ac:dyDescent="0.2">
      <c r="A3" s="48"/>
      <c r="B3" s="49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127</v>
      </c>
      <c r="F4" s="9">
        <v>4</v>
      </c>
      <c r="G4" s="9">
        <v>5</v>
      </c>
      <c r="H4" s="9" t="s">
        <v>128</v>
      </c>
    </row>
    <row r="5" spans="1:8" x14ac:dyDescent="0.2">
      <c r="A5" s="24" t="s">
        <v>15</v>
      </c>
      <c r="B5" s="23"/>
      <c r="C5" s="35">
        <f t="shared" ref="C5:H5" si="0">SUM(C6:C13)</f>
        <v>17533436</v>
      </c>
      <c r="D5" s="35">
        <f t="shared" si="0"/>
        <v>17600</v>
      </c>
      <c r="E5" s="35">
        <f t="shared" si="0"/>
        <v>17551036</v>
      </c>
      <c r="F5" s="35">
        <f t="shared" si="0"/>
        <v>1434447.98</v>
      </c>
      <c r="G5" s="35">
        <f t="shared" si="0"/>
        <v>1434447.98</v>
      </c>
      <c r="H5" s="35">
        <f t="shared" si="0"/>
        <v>16116588.02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14246527</v>
      </c>
      <c r="D7" s="12">
        <v>17600</v>
      </c>
      <c r="E7" s="12">
        <f t="shared" ref="E7:E13" si="1">C7+D7</f>
        <v>14264127</v>
      </c>
      <c r="F7" s="12">
        <v>1241210.67</v>
      </c>
      <c r="G7" s="12">
        <v>1241210.67</v>
      </c>
      <c r="H7" s="12">
        <f t="shared" ref="H7:H13" si="2">E7-F7</f>
        <v>13022916.33</v>
      </c>
    </row>
    <row r="8" spans="1:8" x14ac:dyDescent="0.2">
      <c r="A8" s="22"/>
      <c r="B8" s="25" t="s">
        <v>133</v>
      </c>
      <c r="C8" s="12">
        <v>3286909</v>
      </c>
      <c r="D8" s="12">
        <v>0</v>
      </c>
      <c r="E8" s="12">
        <f t="shared" si="1"/>
        <v>3286909</v>
      </c>
      <c r="F8" s="12">
        <v>193237.31</v>
      </c>
      <c r="G8" s="12">
        <v>193237.31</v>
      </c>
      <c r="H8" s="12">
        <f t="shared" si="2"/>
        <v>3093671.69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54</v>
      </c>
      <c r="C37" s="40">
        <f t="shared" ref="C37:H37" si="12">SUM(C32+C22+C14+C5)</f>
        <v>17533436</v>
      </c>
      <c r="D37" s="40">
        <f t="shared" si="12"/>
        <v>17600</v>
      </c>
      <c r="E37" s="40">
        <f t="shared" si="12"/>
        <v>17551036</v>
      </c>
      <c r="F37" s="40">
        <f t="shared" si="12"/>
        <v>1434447.98</v>
      </c>
      <c r="G37" s="40">
        <f t="shared" si="12"/>
        <v>1434447.98</v>
      </c>
      <c r="H37" s="40">
        <f t="shared" si="12"/>
        <v>16116588.02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130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2021-04-27T17:04:48Z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