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DCCE4977-8296-4A42-9B62-CC8ED2EC2CE3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<sst xmlns="http://schemas.openxmlformats.org/spreadsheetml/2006/main" count="854" uniqueCount="598">
  <si>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</si>
  <si>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</si>
  <si>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</si>
  <si>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</si>
  <si>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</si>
  <si>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</si>
  <si>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</si>
  <si>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</si>
  <si>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</si>
  <si>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</si>
  <si>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</si>
  <si>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</si>
  <si>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</si>
  <si>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</si>
  <si>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</si>
  <si>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</si>
  <si>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</si>
  <si>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</si>
  <si>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</si>
  <si>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</si>
  <si>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</si>
  <si>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</si>
  <si>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</si>
  <si>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</si>
  <si>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</si>
  <si>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</si>
  <si>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</si>
  <si>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</si>
  <si>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</si>
  <si>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</si>
  <si>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</si>
  <si>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</si>
  <si>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</si>
  <si>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</si>
  <si>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</si>
  <si>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</si>
  <si>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</si>
  <si>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</si>
  <si>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</si>
  <si>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</si>
  <si>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</si>
  <si>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</si>
  <si>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</si>
  <si>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</si>
  <si>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</si>
  <si>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</si>
  <si>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</si>
  <si>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</si>
  <si>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</si>
  <si>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</si>
  <si>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</si>
  <si>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</si>
  <si>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</si>
  <si>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</si>
  <si>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</si>
  <si>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</si>
  <si>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</si>
  <si>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</si>
  <si>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</si>
  <si>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</si>
  <si>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</si>
  <si>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</si>
  <si>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</si>
  <si>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</si>
  <si>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</si>
  <si>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</si>
  <si>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</si>
  <si>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</si>
  <si>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</si>
  <si>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</si>
  <si>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</si>
  <si>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</si>
  <si>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</si>
  <si>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</si>
  <si>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</si>
  <si>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</si>
  <si>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</si>
  <si>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</si>
  <si>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</si>
  <si>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</si>
  <si>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</si>
  <si>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</si>
  <si>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</si>
  <si>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</si>
  <si>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</si>
  <si>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</si>
  <si>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</si>
  <si>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</si>
  <si>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</si>
  <si>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</si>
  <si>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</si>
  <si>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</si>
  <si>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</si>
  <si>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</si>
  <si>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</si>
  <si>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</si>
  <si>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</si>
  <si>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</si>
  <si>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</si>
  <si>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</si>
  <si>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</si>
  <si>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</si>
  <si>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</si>
  <si>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</si>
  <si>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</si>
  <si>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</si>
  <si>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</si>
  <si>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</si>
  <si>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</si>
  <si>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</si>
  <si>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</si>
  <si>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</si>
  <si>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</si>
  <si>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</si>
  <si>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</si>
  <si>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</si>
  <si>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</si>
  <si>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</si>
  <si>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</si>
  <si>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</si>
  <si>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</si>
  <si>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</si>
  <si>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</si>
  <si>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</si>
  <si>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</si>
  <si>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</si>
  <si>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</si>
  <si>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</si>
  <si>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</si>
  <si>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</si>
  <si>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</si>
  <si>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</si>
  <si>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</si>
  <si>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</si>
  <si>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</si>
  <si>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</si>
  <si>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</si>
  <si>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</si>
  <si>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</si>
  <si>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</si>
  <si>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</si>
  <si>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</si>
  <si>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</si>
  <si>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</si>
  <si>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</si>
  <si>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</si>
  <si>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</si>
  <si>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</si>
  <si>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</si>
  <si>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</si>
  <si>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</si>
  <si>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</si>
  <si>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</si>
  <si>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</si>
  <si>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</si>
  <si>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</si>
  <si>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</si>
  <si>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</si>
  <si>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</si>
  <si>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</si>
  <si>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</si>
  <si>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</si>
  <si>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</si>
  <si>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</si>
  <si>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</si>
  <si>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</si>
  <si>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</si>
  <si>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</si>
  <si>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</si>
  <si>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</si>
  <si>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</si>
  <si>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</si>
  <si>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</si>
  <si>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</si>
  <si>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</si>
  <si>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</si>
  <si>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</si>
  <si>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</si>
  <si>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</si>
  <si>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</si>
  <si>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</si>
  <si>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</si>
  <si>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</si>
  <si>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</si>
  <si>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</si>
  <si>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</si>
  <si>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</si>
  <si>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</si>
  <si>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</si>
  <si>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</si>
  <si>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</si>
  <si>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</si>
  <si>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</si>
  <si>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</si>
  <si>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</si>
  <si>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</si>
  <si>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</si>
  <si>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</si>
  <si>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</si>
  <si>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</si>
  <si>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</si>
  <si>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</si>
  <si>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</si>
  <si>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</si>
  <si>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</si>
  <si>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</si>
  <si>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</si>
  <si>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</si>
  <si>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</si>
  <si>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</si>
  <si>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</si>
  <si>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</si>
  <si>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</si>
  <si>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</si>
  <si>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</si>
  <si>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</si>
  <si>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</si>
  <si>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</si>
  <si>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</si>
  <si>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</si>
  <si>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</si>
  <si>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</si>
  <si>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</si>
  <si>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</si>
  <si>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</si>
  <si>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</si>
  <si>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</si>
  <si>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</si>
  <si>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</si>
  <si>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</si>
  <si>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</si>
  <si>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</si>
  <si>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</si>
  <si>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</si>
  <si>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</si>
  <si>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</si>
  <si>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</si>
  <si>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</si>
  <si>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</si>
  <si>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</si>
  <si>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</si>
  <si>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</si>
  <si>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</si>
  <si>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</si>
  <si>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</si>
  <si>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</si>
  <si>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</si>
  <si>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</si>
  <si>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</si>
  <si>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</si>
  <si>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</si>
  <si>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</si>
  <si>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</si>
  <si>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</si>
  <si>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</si>
  <si>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</si>
  <si>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</si>
  <si>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</si>
  <si>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</si>
  <si>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</si>
  <si>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</si>
  <si>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</si>
  <si>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</si>
  <si>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</si>
  <si>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</si>
  <si>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</si>
  <si>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</si>
  <si>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</si>
  <si>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</si>
  <si>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</si>
  <si>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</si>
  <si>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</si>
  <si>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</si>
  <si>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</si>
  <si>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</si>
  <si>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</si>
  <si>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</si>
  <si>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</si>
  <si>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</si>
  <si>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</si>
  <si>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</si>
  <si>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</si>
  <si>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</si>
  <si>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</si>
  <si>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</si>
  <si>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</si>
  <si>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</si>
  <si>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</si>
  <si>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</si>
  <si>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</si>
  <si>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</si>
  <si>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</si>
  <si>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</si>
  <si>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</si>
  <si>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</si>
  <si>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</si>
  <si>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</si>
  <si>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</si>
  <si>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</si>
  <si>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</si>
  <si>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</si>
  <si>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</si>
  <si>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</si>
  <si>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</si>
  <si>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</si>
  <si>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</si>
  <si>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</si>
  <si>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</si>
  <si>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</si>
  <si>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</si>
  <si>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</si>
  <si>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</si>
  <si>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</si>
  <si>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</si>
  <si>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</si>
  <si>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</si>
  <si>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</si>
  <si>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</si>
  <si>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</si>
  <si>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</si>
  <si>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</si>
  <si>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</si>
  <si>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</si>
  <si>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</si>
  <si>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</si>
  <si>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</si>
  <si>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</si>
  <si>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</si>
  <si>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</si>
  <si>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</si>
  <si>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</si>
  <si>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</si>
  <si>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</si>
  <si>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</si>
  <si>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</si>
  <si>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</si>
  <si>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</si>
  <si>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</si>
  <si>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</si>
  <si>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</si>
  <si>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</si>
  <si>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</si>
  <si>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</si>
  <si>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</si>
  <si>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</si>
  <si>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</si>
  <si>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</si>
  <si>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</si>
  <si>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</si>
  <si>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</si>
  <si>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</si>
  <si>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</si>
  <si>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</si>
  <si>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</si>
  <si>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</si>
  <si>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</si>
  <si>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</si>
  <si>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</si>
  <si>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</si>
  <si>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</si>
  <si>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</si>
  <si>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</si>
  <si>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</si>
  <si>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</si>
  <si>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</si>
  <si>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</si>
  <si>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</si>
  <si>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</si>
  <si>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</si>
  <si>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</si>
  <si>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</si>
  <si>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</si>
  <si>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</si>
  <si>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</si>
  <si>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</si>
  <si>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</si>
  <si>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</si>
  <si>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</si>
  <si>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</si>
  <si>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</si>
  <si>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</si>
  <si>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</si>
  <si>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</si>
  <si>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</si>
  <si>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</si>
  <si>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</si>
  <si>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</si>
  <si>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</si>
  <si>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</si>
  <si>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</si>
  <si>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</si>
  <si>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</si>
  <si>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</si>
  <si>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</si>
  <si>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</si>
  <si>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</si>
  <si>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</si>
  <si>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</si>
  <si>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</si>
  <si>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</si>
  <si>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</si>
  <si>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</si>
  <si>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</si>
  <si>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</si>
  <si>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</si>
  <si>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</si>
  <si>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</si>
  <si>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</si>
  <si>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</si>
  <si>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</si>
  <si>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</si>
  <si>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</si>
  <si>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</si>
  <si>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</si>
  <si>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</si>
  <si>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</si>
  <si>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</si>
  <si>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</si>
  <si>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</si>
  <si>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</si>
  <si>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</si>
  <si>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</si>
  <si>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</si>
  <si>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</si>
  <si>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</si>
  <si>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</si>
  <si>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</si>
  <si>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</si>
  <si>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</si>
  <si>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</si>
  <si>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</si>
  <si>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</si>
  <si>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</si>
  <si>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</si>
  <si>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</si>
  <si>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</si>
  <si>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</si>
  <si>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</si>
  <si>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</si>
  <si>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</si>
  <si>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</si>
  <si>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</si>
  <si>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</si>
  <si>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</si>
  <si>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</si>
  <si>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</si>
  <si>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</si>
  <si>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</si>
  <si>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</si>
  <si>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</si>
  <si>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</si>
  <si>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</si>
  <si>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</si>
  <si>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</si>
  <si>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</si>
  <si>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</si>
  <si>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</si>
  <si>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</si>
  <si>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</si>
  <si>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</si>
  <si>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</si>
  <si>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</si>
  <si>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</si>
  <si>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</si>
  <si>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</si>
  <si>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</si>
  <si>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</si>
  <si>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</si>
  <si>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</si>
  <si>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</si>
  <si>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</si>
  <si>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</si>
  <si>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</si>
  <si>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</si>
  <si>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</si>
  <si>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</si>
  <si>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</si>
  <si>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</si>
  <si>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</si>
  <si>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</si>
  <si>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</si>
  <si>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</si>
  <si>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</si>
  <si>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</si>
  <si>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</si>
  <si>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</si>
  <si>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</si>
  <si>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</si>
  <si>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</si>
  <si>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</si>
  <si>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</si>
  <si>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</si>
  <si>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</si>
  <si>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</si>
  <si>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</si>
  <si>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</si>
  <si>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</si>
  <si>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</si>
  <si>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</si>
  <si>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</si>
  <si>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</si>
  <si>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</si>
  <si>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</si>
  <si>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</si>
  <si>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</si>
  <si>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</si>
  <si>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</si>
  <si>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</si>
  <si>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</si>
  <si>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</si>
  <si>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</si>
  <si>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</si>
  <si>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</si>
  <si>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</si>
  <si>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</si>
  <si>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</si>
  <si>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</si>
  <si>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</si>
  <si>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</si>
  <si>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</si>
  <si>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</si>
  <si>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</si>
  <si>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</si>
  <si>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</si>
  <si>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</si>
  <si>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</si>
  <si>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</si>
  <si>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</si>
  <si>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</si>
  <si>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</si>
  <si>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</si>
  <si>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</si>
  <si>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</si>
  <si>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</si>
  <si>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</si>
  <si>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</si>
  <si>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</si>
  <si>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</si>
  <si>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</si>
  <si>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</si>
  <si>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</si>
  <si>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</si>
  <si>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</si>
  <si>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</si>
  <si>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</si>
  <si>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</si>
  <si>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</si>
  <si>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</si>
  <si>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</si>
  <si>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</si>
  <si>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</si>
  <si>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</si>
  <si>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</si>
  <si>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</si>
  <si>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</si>
  <si>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</si>
  <si>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</si>
  <si>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</si>
  <si>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</si>
  <si>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</si>
  <si>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</si>
  <si>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</si>
  <si>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</si>
  <si>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</si>
  <si>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</si>
  <si>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</si>
  <si>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</si>
  <si>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</si>
  <si>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</si>
  <si>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</si>
  <si>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</si>
  <si>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</si>
  <si>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</si>
  <si>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</si>
  <si>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</si>
  <si>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</si>
  <si>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</si>
  <si>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</si>
  <si>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</si>
  <si>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</si>
  <si>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</si>
  <si>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</si>
  <si>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</si>
  <si>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</si>
  <si>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</si>
  <si>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</si>
  <si>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</si>
  <si>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</si>
  <si>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</si>
  <si>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</si>
  <si>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</si>
  <si>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</si>
  <si>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</si>
  <si>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</si>
  <si>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</si>
  <si>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</si>
  <si>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COMISIÓN ESTATAL DE ATENCIÓN INTEGRAL A VÍCTIMAS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</si>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</sst>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2" fillId="5" borderId="0" xfId="9" applyFont="1" applyFill="1" applyAlignment="1">
      <alignment wrapText="1"/>
    </xf>
    <xf numFmtId="0" fontId="8" fillId="3" borderId="0" xfId="9" applyFont="1" applyFill="1" applyAlignment="1">
      <alignment horizontal="right" vertical="center" wrapText="1"/>
    </xf>
    <xf numFmtId="0" fontId="11" fillId="4" borderId="0" xfId="8" applyFont="1" applyFill="1" applyAlignment="1">
      <alignment wrapText="1"/>
    </xf>
    <xf numFmtId="0" fontId="12" fillId="5" borderId="0" xfId="8" applyFont="1" applyFill="1" applyAlignment="1">
      <alignment wrapText="1"/>
    </xf>
    <xf numFmtId="0" fontId="9" fillId="0" borderId="0" xfId="8" applyFont="1" applyAlignment="1">
      <alignment wrapText="1"/>
    </xf>
    <xf numFmtId="3" fontId="9" fillId="0" borderId="0" xfId="8" applyNumberFormat="1" applyFont="1" applyAlignment="1">
      <alignment wrapText="1"/>
    </xf>
    <xf numFmtId="0" fontId="12" fillId="6" borderId="0" xfId="8" applyFont="1" applyFill="1" applyAlignment="1">
      <alignment wrapText="1"/>
    </xf>
    <xf numFmtId="0" fontId="1" fillId="3" borderId="0" xfId="8" applyFont="1" applyFill="1" applyAlignment="1">
      <alignment horizontal="left" vertical="center" wrapText="1"/>
    </xf>
    <xf numFmtId="0" fontId="9" fillId="0" borderId="0" xfId="8" applyFont="1" applyAlignment="1">
      <alignment vertical="center" wrapText="1"/>
    </xf>
    <xf numFmtId="0" fontId="11" fillId="8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5" borderId="0" xfId="8" applyFont="1" applyFill="1" applyAlignment="1">
      <alignment horizontal="left" vertical="center"/>
    </xf>
    <xf numFmtId="0" fontId="8" fillId="3" borderId="0" xfId="8" applyFont="1" applyFill="1" applyAlignment="1">
      <alignment horizontal="left" vertical="center" wrapText="1"/>
    </xf>
    <xf numFmtId="0" fontId="9" fillId="0" borderId="0" xfId="8" applyFont="1" applyAlignment="1">
      <alignment horizontal="left" vertical="center" wrapText="1"/>
    </xf>
    <xf numFmtId="0" fontId="11" fillId="4" borderId="0" xfId="8" applyFont="1" applyFill="1" applyAlignment="1">
      <alignment horizontal="left" vertical="center" wrapText="1"/>
    </xf>
    <xf numFmtId="0" fontId="12" fillId="5" borderId="0" xfId="8" applyFont="1" applyFill="1" applyAlignment="1">
      <alignment horizontal="left" vertical="center" wrapText="1"/>
    </xf>
    <xf numFmtId="3" fontId="9" fillId="0" borderId="0" xfId="8" applyNumberFormat="1" applyFont="1" applyAlignment="1">
      <alignment horizontal="left" vertical="center" wrapText="1"/>
    </xf>
    <xf numFmtId="0" fontId="12" fillId="6" borderId="0" xfId="8" applyFont="1" applyFill="1" applyAlignment="1">
      <alignment horizontal="left" vertical="center"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5" fillId="0" borderId="0" xfId="10" applyFont="1" applyAlignment="1">
      <alignment horizontal="left" wrapText="1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3</xdr:col>
      <xdr:colOff>0</xdr:colOff>
      <xdr:row>51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0D8AD68-6188-4984-9CB4-6E38E95D9A39}"/>
            </a:ext>
          </a:extLst>
        </xdr:cNvPr>
        <xdr:cNvGrpSpPr/>
      </xdr:nvGrpSpPr>
      <xdr:grpSpPr>
        <a:xfrm>
          <a:off x="0" y="6715125"/>
          <a:ext cx="6429375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CAD6442A-BA90-7D0C-CC32-F0B8E56958D8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A566CFB0-6F16-B46A-A36F-643B06B1242E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BF530EC-61A1-4346-E96D-8EA64786C438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214</xdr:row>
      <xdr:rowOff>0</xdr:rowOff>
    </xdr:from>
    <xdr:to>
      <xdr:col>2</xdr:col>
      <xdr:colOff>1000125</xdr:colOff>
      <xdr:row>220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C2DF1BA9-923E-4203-9AFD-A570AD7518CD}"/>
            </a:ext>
          </a:extLst>
        </xdr:cNvPr>
        <xdr:cNvGrpSpPr/>
      </xdr:nvGrpSpPr>
      <xdr:grpSpPr>
        <a:xfrm>
          <a:off x="0" y="33561618"/>
          <a:ext cx="7208184" cy="893108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E18C2DE1-E9A4-9FC6-6B79-6A3FA90BA8DF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4BA663E-FF9A-683A-2093-A64E7F9EE916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DADC44D-F2A3-34AA-AA23-15500584506B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173</xdr:row>
      <xdr:rowOff>0</xdr:rowOff>
    </xdr:from>
    <xdr:to>
      <xdr:col>2</xdr:col>
      <xdr:colOff>1000125</xdr:colOff>
      <xdr:row>179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566FDD6-3B8D-4C63-A828-8465312F38AD}"/>
            </a:ext>
          </a:extLst>
        </xdr:cNvPr>
        <xdr:cNvGrpSpPr/>
      </xdr:nvGrpSpPr>
      <xdr:grpSpPr>
        <a:xfrm>
          <a:off x="0" y="28813125"/>
          <a:ext cx="5159375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EE186280-63E7-7A4A-0425-E57B352D2C13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7AD65371-7ACD-0B65-D5FD-D72767960AA4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9EFDC54E-052E-0633-B20F-ED7471435DCD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31</xdr:row>
      <xdr:rowOff>85725</xdr:rowOff>
    </xdr:from>
    <xdr:to>
      <xdr:col>3</xdr:col>
      <xdr:colOff>76200</xdr:colOff>
      <xdr:row>37</xdr:row>
      <xdr:rowOff>104775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9395DE5-53B0-4D44-B759-99D5DE07A446}"/>
            </a:ext>
          </a:extLst>
        </xdr:cNvPr>
        <xdr:cNvGrpSpPr/>
      </xdr:nvGrpSpPr>
      <xdr:grpSpPr>
        <a:xfrm>
          <a:off x="600075" y="4895850"/>
          <a:ext cx="4876800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C4901F84-489C-622B-434F-4951BA714A9B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3AF0423-6F21-47C8-11F9-F6DB5956AFE6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E644DEC-AC09-7974-A007-3FA872AF3C35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2</xdr:col>
      <xdr:colOff>1000125</xdr:colOff>
      <xdr:row>147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56439B0-4F34-4241-B2BD-DE2F43B7AEBC}"/>
            </a:ext>
          </a:extLst>
        </xdr:cNvPr>
        <xdr:cNvGrpSpPr/>
      </xdr:nvGrpSpPr>
      <xdr:grpSpPr>
        <a:xfrm>
          <a:off x="0" y="21485679"/>
          <a:ext cx="5803446" cy="917121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BBA684DE-9491-B667-D6FD-B3494E7B49A5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82C99E8-B54D-456F-17C4-BDB95CC3FAF0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320D50B2-137D-F4AD-A365-11377FD78148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2</xdr:col>
      <xdr:colOff>1000125</xdr:colOff>
      <xdr:row>29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2EFA31C-F123-4CA2-AA94-30CAECF39506}"/>
            </a:ext>
          </a:extLst>
        </xdr:cNvPr>
        <xdr:cNvGrpSpPr/>
      </xdr:nvGrpSpPr>
      <xdr:grpSpPr>
        <a:xfrm>
          <a:off x="0" y="3714750"/>
          <a:ext cx="5438775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9AC1D837-CDF9-78BD-2159-419D4F15813B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77EF0A74-719B-2726-A997-730B99DA2671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D12DD3EE-73FB-7DD2-9C23-4B7E53743355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2</xdr:col>
      <xdr:colOff>1000125</xdr:colOff>
      <xdr:row>48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F58B324-21AE-4380-8C72-BFDA1F3F1711}"/>
            </a:ext>
          </a:extLst>
        </xdr:cNvPr>
        <xdr:cNvGrpSpPr/>
      </xdr:nvGrpSpPr>
      <xdr:grpSpPr>
        <a:xfrm>
          <a:off x="0" y="6419850"/>
          <a:ext cx="5381625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F44C877C-1E2E-23D4-8C8A-C2DE3CA716A0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C1DDDB6-6E35-0496-7057-F2DD1B97A1BF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2A095B4-ED27-3833-0F22-A479AEF600DC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3</xdr:col>
      <xdr:colOff>537308</xdr:colOff>
      <xdr:row>64</xdr:row>
      <xdr:rowOff>19051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162D3C4-8E1D-4D76-8681-86D98925108E}"/>
            </a:ext>
          </a:extLst>
        </xdr:cNvPr>
        <xdr:cNvGrpSpPr/>
      </xdr:nvGrpSpPr>
      <xdr:grpSpPr>
        <a:xfrm>
          <a:off x="0" y="8926635"/>
          <a:ext cx="6606443" cy="898281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9A9CC5AF-5067-F0F5-FB4D-60FC526B233E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87F209F3-4F98-B548-EA02-DB8BA49C301A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305ED7D2-48B4-8880-1A6A-022DE500ABB1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10" activePane="bottomLeft" state="frozen"/>
      <selection activeCell="A14" sqref="A14:B14"/>
      <selection pane="bottomLeft" activeCell="A46" sqref="A46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80" t="s">
        <v>596</v>
      </c>
      <c r="B1" s="181"/>
      <c r="C1" s="104" t="s">
        <v>495</v>
      </c>
      <c r="D1" s="105">
        <v>2025</v>
      </c>
    </row>
    <row r="2" spans="1:4" ht="16.350000000000001" customHeight="1" x14ac:dyDescent="0.2">
      <c r="A2" s="182" t="s">
        <v>494</v>
      </c>
      <c r="B2" s="183"/>
      <c r="C2" s="10" t="s">
        <v>496</v>
      </c>
      <c r="D2" s="106" t="s">
        <v>501</v>
      </c>
    </row>
    <row r="3" spans="1:4" ht="16.350000000000001" customHeight="1" x14ac:dyDescent="0.2">
      <c r="A3" s="184" t="s">
        <v>597</v>
      </c>
      <c r="B3" s="185"/>
      <c r="C3" s="10" t="s">
        <v>497</v>
      </c>
      <c r="D3" s="107">
        <v>4</v>
      </c>
    </row>
    <row r="4" spans="1:4" ht="16.350000000000001" customHeight="1" x14ac:dyDescent="0.2">
      <c r="A4" s="186" t="s">
        <v>516</v>
      </c>
      <c r="B4" s="187"/>
      <c r="C4" s="187"/>
      <c r="D4" s="188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183" zoomScale="85" zoomScaleNormal="85" workbookViewId="0">
      <selection activeCell="A191" sqref="A191:F21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5.5703125" style="14" customWidth="1"/>
    <col min="4" max="4" width="11.140625" style="14" customWidth="1"/>
    <col min="5" max="5" width="10.42578125" style="14" customWidth="1"/>
    <col min="6" max="16384" width="9.140625" style="14"/>
  </cols>
  <sheetData>
    <row r="1" spans="1:5" s="19" customFormat="1" ht="18.95" customHeight="1" x14ac:dyDescent="0.25">
      <c r="A1" s="183" t="s">
        <v>596</v>
      </c>
      <c r="B1" s="183"/>
      <c r="C1" s="183"/>
      <c r="D1" s="10" t="s">
        <v>498</v>
      </c>
      <c r="E1" s="18">
        <v>2025</v>
      </c>
    </row>
    <row r="2" spans="1:5" s="11" customFormat="1" ht="18.95" customHeight="1" x14ac:dyDescent="0.25">
      <c r="A2" s="183" t="s">
        <v>503</v>
      </c>
      <c r="B2" s="183"/>
      <c r="C2" s="183"/>
      <c r="D2" s="10" t="s">
        <v>499</v>
      </c>
      <c r="E2" s="18" t="s">
        <v>501</v>
      </c>
    </row>
    <row r="3" spans="1:5" s="11" customFormat="1" ht="18.95" customHeight="1" x14ac:dyDescent="0.25">
      <c r="A3" s="183" t="s">
        <v>597</v>
      </c>
      <c r="B3" s="183"/>
      <c r="C3" s="183"/>
      <c r="D3" s="10" t="s">
        <v>500</v>
      </c>
      <c r="E3" s="18">
        <v>4</v>
      </c>
    </row>
    <row r="4" spans="1:5" s="11" customFormat="1" ht="18.95" customHeight="1" x14ac:dyDescent="0.25">
      <c r="A4" s="183" t="s">
        <v>516</v>
      </c>
      <c r="B4" s="183"/>
      <c r="C4" s="183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356050454.93000001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953265.2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953265.2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953265.2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355097189.73000002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355097189.73000002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355097189.73000002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351465414.33000004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109112720.55999997</v>
      </c>
      <c r="D95" s="112">
        <f>C95/$C$94</f>
        <v>0.31045080429322469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91207936.359999985</v>
      </c>
      <c r="D96" s="112">
        <f t="shared" ref="D96:D159" si="0">C96/$C$94</f>
        <v>0.25950757212874004</v>
      </c>
      <c r="E96" s="41"/>
    </row>
    <row r="97" spans="1:5" x14ac:dyDescent="0.2">
      <c r="A97" s="43">
        <v>5111</v>
      </c>
      <c r="B97" s="41" t="s">
        <v>280</v>
      </c>
      <c r="C97" s="141">
        <v>21896757.399999999</v>
      </c>
      <c r="D97" s="44">
        <f t="shared" si="0"/>
        <v>6.2301314744558516E-2</v>
      </c>
      <c r="E97" s="41"/>
    </row>
    <row r="98" spans="1:5" x14ac:dyDescent="0.2">
      <c r="A98" s="43">
        <v>5112</v>
      </c>
      <c r="B98" s="41" t="s">
        <v>281</v>
      </c>
      <c r="C98" s="141">
        <v>10000</v>
      </c>
      <c r="D98" s="44">
        <f t="shared" si="0"/>
        <v>2.8452301683973773E-5</v>
      </c>
      <c r="E98" s="41"/>
    </row>
    <row r="99" spans="1:5" x14ac:dyDescent="0.2">
      <c r="A99" s="43">
        <v>5113</v>
      </c>
      <c r="B99" s="41" t="s">
        <v>282</v>
      </c>
      <c r="C99" s="141">
        <v>28323418.5</v>
      </c>
      <c r="D99" s="44">
        <f t="shared" si="0"/>
        <v>8.0586644788344389E-2</v>
      </c>
      <c r="E99" s="41"/>
    </row>
    <row r="100" spans="1:5" x14ac:dyDescent="0.2">
      <c r="A100" s="43">
        <v>5114</v>
      </c>
      <c r="B100" s="41" t="s">
        <v>283</v>
      </c>
      <c r="C100" s="141">
        <v>6896749.0800000001</v>
      </c>
      <c r="D100" s="44">
        <f t="shared" si="0"/>
        <v>1.9622838546282856E-2</v>
      </c>
      <c r="E100" s="41"/>
    </row>
    <row r="101" spans="1:5" x14ac:dyDescent="0.2">
      <c r="A101" s="43">
        <v>5115</v>
      </c>
      <c r="B101" s="41" t="s">
        <v>284</v>
      </c>
      <c r="C101" s="141">
        <v>34076031.909999996</v>
      </c>
      <c r="D101" s="44">
        <f t="shared" si="0"/>
        <v>9.6954154009603694E-2</v>
      </c>
      <c r="E101" s="41"/>
    </row>
    <row r="102" spans="1:5" x14ac:dyDescent="0.2">
      <c r="A102" s="43">
        <v>5116</v>
      </c>
      <c r="B102" s="41" t="s">
        <v>285</v>
      </c>
      <c r="C102" s="141">
        <v>4979.47</v>
      </c>
      <c r="D102" s="44">
        <f t="shared" si="0"/>
        <v>1.4167738266629689E-5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2206032.5999999996</v>
      </c>
      <c r="D103" s="112">
        <f t="shared" si="0"/>
        <v>6.2766705059881028E-3</v>
      </c>
      <c r="E103" s="41"/>
    </row>
    <row r="104" spans="1:5" x14ac:dyDescent="0.2">
      <c r="A104" s="43">
        <v>5121</v>
      </c>
      <c r="B104" s="41" t="s">
        <v>287</v>
      </c>
      <c r="C104" s="141">
        <v>410628.1</v>
      </c>
      <c r="D104" s="44">
        <f t="shared" si="0"/>
        <v>1.1683314581116949E-3</v>
      </c>
      <c r="E104" s="41"/>
    </row>
    <row r="105" spans="1:5" x14ac:dyDescent="0.2">
      <c r="A105" s="43">
        <v>5122</v>
      </c>
      <c r="B105" s="41" t="s">
        <v>288</v>
      </c>
      <c r="C105" s="141">
        <v>1834.96</v>
      </c>
      <c r="D105" s="44">
        <f t="shared" si="0"/>
        <v>5.2208835498024517E-6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111834.73</v>
      </c>
      <c r="D107" s="44">
        <f t="shared" si="0"/>
        <v>3.1819554767057519E-4</v>
      </c>
      <c r="E107" s="41"/>
    </row>
    <row r="108" spans="1:5" x14ac:dyDescent="0.2">
      <c r="A108" s="43">
        <v>5125</v>
      </c>
      <c r="B108" s="41" t="s">
        <v>291</v>
      </c>
      <c r="C108" s="141">
        <v>1103.5</v>
      </c>
      <c r="D108" s="44">
        <f t="shared" si="0"/>
        <v>3.1397114908265057E-6</v>
      </c>
      <c r="E108" s="41"/>
    </row>
    <row r="109" spans="1:5" x14ac:dyDescent="0.2">
      <c r="A109" s="43">
        <v>5126</v>
      </c>
      <c r="B109" s="41" t="s">
        <v>292</v>
      </c>
      <c r="C109" s="141">
        <v>1614436.55</v>
      </c>
      <c r="D109" s="44">
        <f t="shared" si="0"/>
        <v>4.5934435770233813E-3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66194.759999999995</v>
      </c>
      <c r="D112" s="44">
        <f t="shared" si="0"/>
        <v>1.8833932814182395E-4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15698751.599999998</v>
      </c>
      <c r="D113" s="112">
        <f t="shared" si="0"/>
        <v>4.4666561658496591E-2</v>
      </c>
      <c r="E113" s="41"/>
    </row>
    <row r="114" spans="1:5" x14ac:dyDescent="0.2">
      <c r="A114" s="43">
        <v>5131</v>
      </c>
      <c r="B114" s="41" t="s">
        <v>297</v>
      </c>
      <c r="C114" s="141">
        <v>290253.08</v>
      </c>
      <c r="D114" s="44">
        <f t="shared" si="0"/>
        <v>8.2583681968625749E-4</v>
      </c>
      <c r="E114" s="41"/>
    </row>
    <row r="115" spans="1:5" x14ac:dyDescent="0.2">
      <c r="A115" s="43">
        <v>5132</v>
      </c>
      <c r="B115" s="41" t="s">
        <v>298</v>
      </c>
      <c r="C115" s="141">
        <v>2214596.5099999998</v>
      </c>
      <c r="D115" s="44">
        <f t="shared" si="0"/>
        <v>6.3010368010795433E-3</v>
      </c>
      <c r="E115" s="41"/>
    </row>
    <row r="116" spans="1:5" x14ac:dyDescent="0.2">
      <c r="A116" s="43">
        <v>5133</v>
      </c>
      <c r="B116" s="41" t="s">
        <v>299</v>
      </c>
      <c r="C116" s="141">
        <v>2006631.9</v>
      </c>
      <c r="D116" s="44">
        <f t="shared" si="0"/>
        <v>5.7093296187485489E-3</v>
      </c>
      <c r="E116" s="41"/>
    </row>
    <row r="117" spans="1:5" x14ac:dyDescent="0.2">
      <c r="A117" s="43">
        <v>5134</v>
      </c>
      <c r="B117" s="41" t="s">
        <v>300</v>
      </c>
      <c r="C117" s="141">
        <v>3842438.67</v>
      </c>
      <c r="D117" s="44">
        <f t="shared" si="0"/>
        <v>1.0932622424100695E-2</v>
      </c>
      <c r="E117" s="41"/>
    </row>
    <row r="118" spans="1:5" x14ac:dyDescent="0.2">
      <c r="A118" s="43">
        <v>5135</v>
      </c>
      <c r="B118" s="41" t="s">
        <v>301</v>
      </c>
      <c r="C118" s="141">
        <v>1749400.03</v>
      </c>
      <c r="D118" s="44">
        <f t="shared" si="0"/>
        <v>4.9774457419512769E-3</v>
      </c>
      <c r="E118" s="41"/>
    </row>
    <row r="119" spans="1:5" x14ac:dyDescent="0.2">
      <c r="A119" s="43">
        <v>5136</v>
      </c>
      <c r="B119" s="41" t="s">
        <v>302</v>
      </c>
      <c r="C119" s="141">
        <v>2934639.86</v>
      </c>
      <c r="D119" s="44">
        <f t="shared" si="0"/>
        <v>8.3497258630534556E-3</v>
      </c>
      <c r="E119" s="41"/>
    </row>
    <row r="120" spans="1:5" x14ac:dyDescent="0.2">
      <c r="A120" s="43">
        <v>5137</v>
      </c>
      <c r="B120" s="41" t="s">
        <v>303</v>
      </c>
      <c r="C120" s="141">
        <v>99982.54</v>
      </c>
      <c r="D120" s="44">
        <f t="shared" si="0"/>
        <v>2.8447333912099749E-4</v>
      </c>
      <c r="E120" s="41"/>
    </row>
    <row r="121" spans="1:5" x14ac:dyDescent="0.2">
      <c r="A121" s="43">
        <v>5138</v>
      </c>
      <c r="B121" s="41" t="s">
        <v>304</v>
      </c>
      <c r="C121" s="141">
        <v>188996.39</v>
      </c>
      <c r="D121" s="44">
        <f t="shared" si="0"/>
        <v>5.3773823054619645E-4</v>
      </c>
      <c r="E121" s="41"/>
    </row>
    <row r="122" spans="1:5" x14ac:dyDescent="0.2">
      <c r="A122" s="43">
        <v>5139</v>
      </c>
      <c r="B122" s="41" t="s">
        <v>305</v>
      </c>
      <c r="C122" s="141">
        <v>2371812.62</v>
      </c>
      <c r="D122" s="44">
        <f t="shared" si="0"/>
        <v>6.748352820209625E-3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233791048.05000001</v>
      </c>
      <c r="D123" s="112">
        <f t="shared" si="0"/>
        <v>0.66518934301310084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233791048.05000001</v>
      </c>
      <c r="D133" s="112">
        <f t="shared" si="0"/>
        <v>0.66518934301310084</v>
      </c>
      <c r="E133" s="41"/>
    </row>
    <row r="134" spans="1:5" x14ac:dyDescent="0.2">
      <c r="A134" s="43">
        <v>5241</v>
      </c>
      <c r="B134" s="41" t="s">
        <v>315</v>
      </c>
      <c r="C134" s="141">
        <v>233791048.05000001</v>
      </c>
      <c r="D134" s="44">
        <f t="shared" si="0"/>
        <v>0.66518934301310084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8561645.7200000007</v>
      </c>
      <c r="D181" s="112">
        <f t="shared" si="1"/>
        <v>2.4359852693674286E-2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8561643.4800000004</v>
      </c>
      <c r="D182" s="112">
        <f t="shared" si="1"/>
        <v>2.4359846320358709E-2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2598240</v>
      </c>
      <c r="D185" s="44">
        <f t="shared" si="1"/>
        <v>7.3925908327368015E-3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5963403.4800000004</v>
      </c>
      <c r="D187" s="44">
        <f t="shared" si="1"/>
        <v>1.6967255487621909E-2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2.2400000000000002</v>
      </c>
      <c r="D200" s="112">
        <f t="shared" si="1"/>
        <v>6.373315577210126E-9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2.2400000000000002</v>
      </c>
      <c r="D209" s="44">
        <f t="shared" si="1"/>
        <v>6.373315577210126E-9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7" fitToHeight="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13" zoomScale="60" zoomScaleNormal="100" workbookViewId="0">
      <selection activeCell="A125" sqref="A125:H173"/>
    </sheetView>
  </sheetViews>
  <sheetFormatPr baseColWidth="10" defaultColWidth="9.140625" defaultRowHeight="11.25" x14ac:dyDescent="0.2"/>
  <cols>
    <col min="1" max="1" width="10" style="14" customWidth="1"/>
    <col min="2" max="2" width="52.42578125" style="165" customWidth="1"/>
    <col min="3" max="3" width="16.42578125" style="14" bestFit="1" customWidth="1"/>
    <col min="4" max="4" width="19.140625" style="14" customWidth="1"/>
    <col min="5" max="5" width="28" style="14" customWidth="1"/>
    <col min="6" max="6" width="13.85546875" style="165" customWidth="1"/>
    <col min="7" max="7" width="12.7109375" style="175" customWidth="1"/>
    <col min="8" max="8" width="11" style="175" customWidth="1"/>
    <col min="9" max="9" width="11.85546875" style="175" customWidth="1"/>
    <col min="10" max="10" width="10" style="165" customWidth="1"/>
    <col min="11" max="16384" width="9.140625" style="14"/>
  </cols>
  <sheetData>
    <row r="1" spans="1:10" s="11" customFormat="1" ht="18.95" customHeight="1" x14ac:dyDescent="0.25">
      <c r="A1" s="189" t="s">
        <v>596</v>
      </c>
      <c r="B1" s="190"/>
      <c r="C1" s="190"/>
      <c r="D1" s="190"/>
      <c r="E1" s="190"/>
      <c r="F1" s="190"/>
      <c r="G1" s="174" t="s">
        <v>498</v>
      </c>
      <c r="H1" s="168">
        <v>2025</v>
      </c>
      <c r="I1" s="175"/>
      <c r="J1" s="169"/>
    </row>
    <row r="2" spans="1:10" s="11" customFormat="1" ht="18.95" customHeight="1" x14ac:dyDescent="0.25">
      <c r="A2" s="189" t="s">
        <v>502</v>
      </c>
      <c r="B2" s="190"/>
      <c r="C2" s="190"/>
      <c r="D2" s="190"/>
      <c r="E2" s="190"/>
      <c r="F2" s="190"/>
      <c r="G2" s="174" t="s">
        <v>499</v>
      </c>
      <c r="H2" s="168" t="s">
        <v>501</v>
      </c>
      <c r="I2" s="175"/>
      <c r="J2" s="169"/>
    </row>
    <row r="3" spans="1:10" s="11" customFormat="1" ht="18.95" customHeight="1" x14ac:dyDescent="0.25">
      <c r="A3" s="189" t="s">
        <v>597</v>
      </c>
      <c r="B3" s="190"/>
      <c r="C3" s="190"/>
      <c r="D3" s="190"/>
      <c r="E3" s="190"/>
      <c r="F3" s="190"/>
      <c r="G3" s="174" t="s">
        <v>500</v>
      </c>
      <c r="H3" s="168">
        <v>4</v>
      </c>
      <c r="I3" s="175"/>
      <c r="J3" s="169"/>
    </row>
    <row r="4" spans="1:10" s="11" customFormat="1" ht="18.95" customHeight="1" x14ac:dyDescent="0.25">
      <c r="A4" s="189" t="s">
        <v>516</v>
      </c>
      <c r="B4" s="190"/>
      <c r="C4" s="190"/>
      <c r="D4" s="190"/>
      <c r="E4" s="190"/>
      <c r="F4" s="190"/>
      <c r="G4" s="174"/>
      <c r="H4" s="168"/>
      <c r="I4" s="175"/>
      <c r="J4" s="169"/>
    </row>
    <row r="5" spans="1:10" x14ac:dyDescent="0.2">
      <c r="A5" s="12" t="s">
        <v>116</v>
      </c>
      <c r="B5" s="163"/>
      <c r="C5" s="13"/>
      <c r="D5" s="13"/>
      <c r="E5" s="13"/>
      <c r="F5" s="163"/>
      <c r="G5" s="176"/>
      <c r="H5" s="176"/>
    </row>
    <row r="7" spans="1:10" x14ac:dyDescent="0.2">
      <c r="A7" s="13" t="s">
        <v>88</v>
      </c>
      <c r="B7" s="163"/>
      <c r="C7" s="13"/>
      <c r="D7" s="13"/>
      <c r="E7" s="13"/>
      <c r="F7" s="163"/>
      <c r="G7" s="176"/>
      <c r="H7" s="176"/>
    </row>
    <row r="8" spans="1:10" x14ac:dyDescent="0.2">
      <c r="A8" s="15" t="s">
        <v>86</v>
      </c>
      <c r="B8" s="164" t="s">
        <v>83</v>
      </c>
      <c r="C8" s="15" t="s">
        <v>84</v>
      </c>
      <c r="D8" s="15" t="s">
        <v>85</v>
      </c>
      <c r="E8" s="15"/>
      <c r="F8" s="164"/>
      <c r="G8" s="177"/>
      <c r="H8" s="177"/>
    </row>
    <row r="9" spans="1:10" x14ac:dyDescent="0.2">
      <c r="A9" s="16">
        <v>1114</v>
      </c>
      <c r="B9" s="165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10" x14ac:dyDescent="0.2">
      <c r="A10" s="16">
        <v>1115</v>
      </c>
      <c r="B10" s="165" t="s">
        <v>118</v>
      </c>
      <c r="C10" s="143">
        <v>0</v>
      </c>
    </row>
    <row r="11" spans="1:10" x14ac:dyDescent="0.2">
      <c r="A11" s="16">
        <v>1121</v>
      </c>
      <c r="B11" s="165" t="s">
        <v>119</v>
      </c>
      <c r="C11" s="143">
        <v>0</v>
      </c>
    </row>
    <row r="12" spans="1:10" x14ac:dyDescent="0.2">
      <c r="C12" s="143"/>
    </row>
    <row r="13" spans="1:10" x14ac:dyDescent="0.2">
      <c r="A13" s="13" t="s">
        <v>89</v>
      </c>
      <c r="B13" s="163"/>
      <c r="C13" s="13"/>
      <c r="D13" s="13"/>
      <c r="E13" s="13"/>
      <c r="F13" s="163"/>
      <c r="G13" s="176"/>
      <c r="H13" s="176"/>
    </row>
    <row r="14" spans="1:10" ht="22.5" x14ac:dyDescent="0.2">
      <c r="A14" s="15" t="s">
        <v>86</v>
      </c>
      <c r="B14" s="164" t="s">
        <v>83</v>
      </c>
      <c r="C14" s="15" t="s">
        <v>84</v>
      </c>
      <c r="D14" s="15">
        <v>2024</v>
      </c>
      <c r="E14" s="15">
        <v>2023</v>
      </c>
      <c r="F14" s="164">
        <v>2022</v>
      </c>
      <c r="G14" s="177">
        <v>2021</v>
      </c>
      <c r="H14" s="177" t="s">
        <v>115</v>
      </c>
    </row>
    <row r="15" spans="1:10" ht="45" x14ac:dyDescent="0.2">
      <c r="A15" s="16">
        <v>1122</v>
      </c>
      <c r="B15" s="165" t="s">
        <v>121</v>
      </c>
      <c r="C15" s="143">
        <v>0</v>
      </c>
      <c r="D15" s="143">
        <v>0</v>
      </c>
      <c r="E15" s="143">
        <v>0</v>
      </c>
      <c r="F15" s="166">
        <v>0</v>
      </c>
      <c r="G15" s="178">
        <v>0</v>
      </c>
      <c r="H15" s="175" t="str">
        <f>+IF(OR(C15&lt;&gt;0,C16&lt;&gt;0),"","SIN INFORMACIÓN QUE REVELAR")</f>
        <v>SIN INFORMACIÓN QUE REVELAR</v>
      </c>
    </row>
    <row r="16" spans="1:10" x14ac:dyDescent="0.2">
      <c r="A16" s="16">
        <v>1124</v>
      </c>
      <c r="B16" s="165" t="s">
        <v>122</v>
      </c>
      <c r="C16" s="143">
        <v>0</v>
      </c>
      <c r="D16" s="143">
        <v>0</v>
      </c>
      <c r="E16" s="143">
        <v>0</v>
      </c>
      <c r="F16" s="166">
        <v>0</v>
      </c>
      <c r="G16" s="178">
        <v>0</v>
      </c>
    </row>
    <row r="17" spans="1:8" x14ac:dyDescent="0.2">
      <c r="C17" s="143"/>
      <c r="D17" s="143"/>
      <c r="E17" s="143"/>
      <c r="F17" s="166"/>
      <c r="G17" s="178"/>
    </row>
    <row r="18" spans="1:8" x14ac:dyDescent="0.2">
      <c r="A18" s="13" t="s">
        <v>90</v>
      </c>
      <c r="B18" s="163"/>
      <c r="C18" s="13"/>
      <c r="D18" s="13"/>
      <c r="E18" s="13"/>
      <c r="F18" s="163"/>
      <c r="G18" s="176"/>
      <c r="H18" s="176"/>
    </row>
    <row r="19" spans="1:8" ht="22.5" x14ac:dyDescent="0.2">
      <c r="A19" s="15" t="s">
        <v>86</v>
      </c>
      <c r="B19" s="164" t="s">
        <v>83</v>
      </c>
      <c r="C19" s="15" t="s">
        <v>84</v>
      </c>
      <c r="D19" s="15" t="s">
        <v>123</v>
      </c>
      <c r="E19" s="15" t="s">
        <v>124</v>
      </c>
      <c r="F19" s="164" t="s">
        <v>125</v>
      </c>
      <c r="G19" s="177" t="s">
        <v>126</v>
      </c>
      <c r="H19" s="177" t="s">
        <v>127</v>
      </c>
    </row>
    <row r="20" spans="1:8" x14ac:dyDescent="0.2">
      <c r="A20" s="16">
        <v>1123</v>
      </c>
      <c r="B20" s="165" t="s">
        <v>128</v>
      </c>
      <c r="C20" s="143">
        <v>156079.89000000001</v>
      </c>
      <c r="D20" s="143">
        <v>156079.89000000001</v>
      </c>
      <c r="E20" s="143">
        <v>0</v>
      </c>
      <c r="F20" s="166">
        <v>0</v>
      </c>
      <c r="G20" s="178">
        <v>0</v>
      </c>
      <c r="H20" s="175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65" t="s">
        <v>129</v>
      </c>
      <c r="C21" s="143">
        <v>14456</v>
      </c>
      <c r="D21" s="143">
        <v>14456</v>
      </c>
      <c r="E21" s="143">
        <v>0</v>
      </c>
      <c r="F21" s="166">
        <v>0</v>
      </c>
      <c r="G21" s="178">
        <v>0</v>
      </c>
    </row>
    <row r="22" spans="1:8" x14ac:dyDescent="0.2">
      <c r="A22" s="16">
        <v>1126</v>
      </c>
      <c r="B22" s="165" t="s">
        <v>482</v>
      </c>
      <c r="C22" s="143">
        <v>0</v>
      </c>
      <c r="D22" s="143">
        <v>0</v>
      </c>
      <c r="E22" s="143">
        <v>0</v>
      </c>
      <c r="F22" s="166">
        <v>0</v>
      </c>
      <c r="G22" s="178">
        <v>0</v>
      </c>
    </row>
    <row r="23" spans="1:8" x14ac:dyDescent="0.2">
      <c r="A23" s="16">
        <v>1129</v>
      </c>
      <c r="B23" s="165" t="s">
        <v>483</v>
      </c>
      <c r="C23" s="143">
        <v>0</v>
      </c>
      <c r="D23" s="143">
        <v>0</v>
      </c>
      <c r="E23" s="143">
        <v>0</v>
      </c>
      <c r="F23" s="166">
        <v>0</v>
      </c>
      <c r="G23" s="178">
        <v>0</v>
      </c>
    </row>
    <row r="24" spans="1:8" ht="22.5" x14ac:dyDescent="0.2">
      <c r="A24" s="16">
        <v>1131</v>
      </c>
      <c r="B24" s="165" t="s">
        <v>130</v>
      </c>
      <c r="C24" s="143">
        <v>0</v>
      </c>
      <c r="D24" s="143">
        <v>0</v>
      </c>
      <c r="E24" s="143">
        <v>0</v>
      </c>
      <c r="F24" s="166">
        <v>0</v>
      </c>
      <c r="G24" s="178">
        <v>0</v>
      </c>
    </row>
    <row r="25" spans="1:8" ht="22.5" x14ac:dyDescent="0.2">
      <c r="A25" s="16">
        <v>1132</v>
      </c>
      <c r="B25" s="165" t="s">
        <v>131</v>
      </c>
      <c r="C25" s="143">
        <v>0</v>
      </c>
      <c r="D25" s="143">
        <v>0</v>
      </c>
      <c r="E25" s="143">
        <v>0</v>
      </c>
      <c r="F25" s="166">
        <v>0</v>
      </c>
      <c r="G25" s="178">
        <v>0</v>
      </c>
    </row>
    <row r="26" spans="1:8" ht="22.5" x14ac:dyDescent="0.2">
      <c r="A26" s="16">
        <v>1133</v>
      </c>
      <c r="B26" s="165" t="s">
        <v>132</v>
      </c>
      <c r="C26" s="143">
        <v>0</v>
      </c>
      <c r="D26" s="143">
        <v>0</v>
      </c>
      <c r="E26" s="143">
        <v>0</v>
      </c>
      <c r="F26" s="166">
        <v>0</v>
      </c>
      <c r="G26" s="178">
        <v>0</v>
      </c>
    </row>
    <row r="27" spans="1:8" x14ac:dyDescent="0.2">
      <c r="A27" s="16">
        <v>1134</v>
      </c>
      <c r="B27" s="165" t="s">
        <v>133</v>
      </c>
      <c r="C27" s="143">
        <v>0</v>
      </c>
      <c r="D27" s="143">
        <v>0</v>
      </c>
      <c r="E27" s="143">
        <v>0</v>
      </c>
      <c r="F27" s="166">
        <v>0</v>
      </c>
      <c r="G27" s="178">
        <v>0</v>
      </c>
    </row>
    <row r="28" spans="1:8" x14ac:dyDescent="0.2">
      <c r="A28" s="16">
        <v>1139</v>
      </c>
      <c r="B28" s="165" t="s">
        <v>134</v>
      </c>
      <c r="C28" s="143">
        <v>0</v>
      </c>
      <c r="D28" s="143">
        <v>0</v>
      </c>
      <c r="E28" s="143">
        <v>0</v>
      </c>
      <c r="F28" s="166">
        <v>0</v>
      </c>
      <c r="G28" s="178">
        <v>0</v>
      </c>
    </row>
    <row r="30" spans="1:8" x14ac:dyDescent="0.2">
      <c r="A30" s="13" t="s">
        <v>484</v>
      </c>
      <c r="B30" s="163"/>
      <c r="C30" s="13"/>
      <c r="D30" s="13"/>
      <c r="E30" s="13"/>
      <c r="F30" s="163"/>
      <c r="G30" s="176"/>
      <c r="H30" s="176"/>
    </row>
    <row r="31" spans="1:8" ht="33.75" x14ac:dyDescent="0.2">
      <c r="A31" s="15" t="s">
        <v>86</v>
      </c>
      <c r="B31" s="164" t="s">
        <v>83</v>
      </c>
      <c r="C31" s="15" t="s">
        <v>84</v>
      </c>
      <c r="D31" s="15" t="s">
        <v>93</v>
      </c>
      <c r="E31" s="15" t="s">
        <v>92</v>
      </c>
      <c r="F31" s="164" t="s">
        <v>135</v>
      </c>
      <c r="G31" s="177" t="s">
        <v>95</v>
      </c>
      <c r="H31" s="177"/>
    </row>
    <row r="32" spans="1:8" x14ac:dyDescent="0.2">
      <c r="A32" s="16">
        <v>1140</v>
      </c>
      <c r="B32" s="165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65" t="s">
        <v>137</v>
      </c>
      <c r="C33" s="143">
        <v>0</v>
      </c>
    </row>
    <row r="34" spans="1:8" x14ac:dyDescent="0.2">
      <c r="A34" s="16">
        <v>1142</v>
      </c>
      <c r="B34" s="165" t="s">
        <v>138</v>
      </c>
      <c r="C34" s="143">
        <v>0</v>
      </c>
    </row>
    <row r="35" spans="1:8" x14ac:dyDescent="0.2">
      <c r="A35" s="16">
        <v>1143</v>
      </c>
      <c r="B35" s="165" t="s">
        <v>139</v>
      </c>
      <c r="C35" s="143">
        <v>0</v>
      </c>
    </row>
    <row r="36" spans="1:8" x14ac:dyDescent="0.2">
      <c r="A36" s="16">
        <v>1144</v>
      </c>
      <c r="B36" s="165" t="s">
        <v>140</v>
      </c>
      <c r="C36" s="143">
        <v>0</v>
      </c>
    </row>
    <row r="37" spans="1:8" x14ac:dyDescent="0.2">
      <c r="A37" s="16">
        <v>1145</v>
      </c>
      <c r="B37" s="165" t="s">
        <v>141</v>
      </c>
      <c r="C37" s="143">
        <v>0</v>
      </c>
    </row>
    <row r="39" spans="1:8" x14ac:dyDescent="0.2">
      <c r="A39" s="13" t="s">
        <v>142</v>
      </c>
      <c r="B39" s="163"/>
      <c r="C39" s="13"/>
      <c r="D39" s="13"/>
      <c r="E39" s="13"/>
      <c r="F39" s="163"/>
      <c r="G39" s="176"/>
      <c r="H39" s="176"/>
    </row>
    <row r="40" spans="1:8" ht="56.25" x14ac:dyDescent="0.2">
      <c r="A40" s="15" t="s">
        <v>86</v>
      </c>
      <c r="B40" s="164" t="s">
        <v>83</v>
      </c>
      <c r="C40" s="15" t="s">
        <v>84</v>
      </c>
      <c r="D40" s="15" t="s">
        <v>91</v>
      </c>
      <c r="E40" s="15" t="s">
        <v>94</v>
      </c>
      <c r="F40" s="164" t="s">
        <v>143</v>
      </c>
      <c r="G40" s="177"/>
      <c r="H40" s="177"/>
    </row>
    <row r="41" spans="1:8" x14ac:dyDescent="0.2">
      <c r="A41" s="16">
        <v>1150</v>
      </c>
      <c r="B41" s="165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65" t="s">
        <v>145</v>
      </c>
      <c r="C42" s="143">
        <v>0</v>
      </c>
    </row>
    <row r="44" spans="1:8" x14ac:dyDescent="0.2">
      <c r="A44" s="13" t="s">
        <v>96</v>
      </c>
      <c r="B44" s="163"/>
      <c r="C44" s="13"/>
      <c r="D44" s="13"/>
      <c r="E44" s="13"/>
      <c r="F44" s="163"/>
      <c r="G44" s="176"/>
      <c r="H44" s="176"/>
    </row>
    <row r="45" spans="1:8" x14ac:dyDescent="0.2">
      <c r="A45" s="15" t="s">
        <v>86</v>
      </c>
      <c r="B45" s="164" t="s">
        <v>83</v>
      </c>
      <c r="C45" s="15" t="s">
        <v>84</v>
      </c>
      <c r="D45" s="15" t="s">
        <v>85</v>
      </c>
      <c r="E45" s="15" t="s">
        <v>127</v>
      </c>
      <c r="F45" s="164"/>
      <c r="G45" s="177"/>
      <c r="H45" s="177"/>
    </row>
    <row r="46" spans="1:8" x14ac:dyDescent="0.2">
      <c r="A46" s="16">
        <v>1213</v>
      </c>
      <c r="B46" s="165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63"/>
      <c r="C48" s="13"/>
      <c r="D48" s="13"/>
      <c r="E48" s="13"/>
      <c r="F48" s="163"/>
      <c r="G48" s="176"/>
      <c r="H48" s="176"/>
    </row>
    <row r="49" spans="1:10" x14ac:dyDescent="0.2">
      <c r="A49" s="15" t="s">
        <v>86</v>
      </c>
      <c r="B49" s="164" t="s">
        <v>83</v>
      </c>
      <c r="C49" s="15" t="s">
        <v>84</v>
      </c>
      <c r="D49" s="15"/>
      <c r="E49" s="15"/>
      <c r="F49" s="164"/>
      <c r="G49" s="177"/>
      <c r="H49" s="177"/>
    </row>
    <row r="50" spans="1:10" x14ac:dyDescent="0.2">
      <c r="A50" s="16">
        <v>1211</v>
      </c>
      <c r="B50" s="165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65" t="s">
        <v>554</v>
      </c>
      <c r="C51" s="143">
        <v>0</v>
      </c>
    </row>
    <row r="52" spans="1:10" x14ac:dyDescent="0.2">
      <c r="A52" s="16">
        <v>1214</v>
      </c>
      <c r="B52" s="165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63"/>
      <c r="C54" s="13"/>
      <c r="D54" s="13"/>
      <c r="E54" s="13"/>
      <c r="F54" s="163"/>
      <c r="G54" s="176"/>
      <c r="H54" s="176"/>
      <c r="I54" s="176"/>
      <c r="J54" s="163"/>
    </row>
    <row r="55" spans="1:10" ht="22.5" x14ac:dyDescent="0.2">
      <c r="A55" s="15" t="s">
        <v>86</v>
      </c>
      <c r="B55" s="164" t="s">
        <v>83</v>
      </c>
      <c r="C55" s="15" t="s">
        <v>84</v>
      </c>
      <c r="D55" s="15" t="s">
        <v>98</v>
      </c>
      <c r="E55" s="15" t="s">
        <v>99</v>
      </c>
      <c r="F55" s="164" t="s">
        <v>555</v>
      </c>
      <c r="G55" s="177" t="s">
        <v>556</v>
      </c>
      <c r="H55" s="177" t="s">
        <v>100</v>
      </c>
      <c r="I55" s="177" t="s">
        <v>557</v>
      </c>
      <c r="J55" s="164" t="s">
        <v>127</v>
      </c>
    </row>
    <row r="56" spans="1:10" x14ac:dyDescent="0.2">
      <c r="A56" s="16">
        <v>1230</v>
      </c>
      <c r="B56" s="165" t="s">
        <v>149</v>
      </c>
      <c r="C56" s="143">
        <f>SUM(C57:C63)</f>
        <v>51964800</v>
      </c>
      <c r="D56" s="143">
        <f>SUM(D57:D63)</f>
        <v>2598240</v>
      </c>
      <c r="E56" s="143">
        <f>SUM(E57:E63)</f>
        <v>2598240</v>
      </c>
      <c r="F56" s="165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65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65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65" t="s">
        <v>152</v>
      </c>
      <c r="C59" s="143">
        <v>51964800</v>
      </c>
      <c r="D59" s="143">
        <v>2598240</v>
      </c>
      <c r="E59" s="143">
        <v>2598240</v>
      </c>
    </row>
    <row r="60" spans="1:10" x14ac:dyDescent="0.2">
      <c r="A60" s="16">
        <v>1234</v>
      </c>
      <c r="B60" s="165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65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65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65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65" t="s">
        <v>157</v>
      </c>
      <c r="C64" s="143">
        <f>SUM(C65:C72)</f>
        <v>29241555.710000001</v>
      </c>
      <c r="D64" s="143">
        <f t="shared" ref="D64:E64" si="0">SUM(D65:D72)</f>
        <v>5963403.4800000004</v>
      </c>
      <c r="E64" s="143">
        <f t="shared" si="0"/>
        <v>9769407.0199999996</v>
      </c>
    </row>
    <row r="65" spans="1:9" x14ac:dyDescent="0.2">
      <c r="A65" s="16">
        <v>1241</v>
      </c>
      <c r="B65" s="165" t="s">
        <v>158</v>
      </c>
      <c r="C65" s="143">
        <v>5500099.9800000004</v>
      </c>
      <c r="D65" s="143">
        <v>878778.49</v>
      </c>
      <c r="E65" s="143">
        <v>1910723.32</v>
      </c>
    </row>
    <row r="66" spans="1:9" x14ac:dyDescent="0.2">
      <c r="A66" s="16">
        <v>1242</v>
      </c>
      <c r="B66" s="165" t="s">
        <v>159</v>
      </c>
      <c r="C66" s="143">
        <v>65045.8</v>
      </c>
      <c r="D66" s="143">
        <v>6504.58</v>
      </c>
      <c r="E66" s="143">
        <v>15810.47</v>
      </c>
    </row>
    <row r="67" spans="1:9" x14ac:dyDescent="0.2">
      <c r="A67" s="16">
        <v>1243</v>
      </c>
      <c r="B67" s="165" t="s">
        <v>160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65" t="s">
        <v>161</v>
      </c>
      <c r="C68" s="143">
        <v>23425469</v>
      </c>
      <c r="D68" s="143">
        <v>5056532.88</v>
      </c>
      <c r="E68" s="143">
        <v>7788977.96</v>
      </c>
    </row>
    <row r="69" spans="1:9" x14ac:dyDescent="0.2">
      <c r="A69" s="16">
        <v>1245</v>
      </c>
      <c r="B69" s="165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65" t="s">
        <v>163</v>
      </c>
      <c r="C70" s="143">
        <v>250940.93</v>
      </c>
      <c r="D70" s="143">
        <v>21587.53</v>
      </c>
      <c r="E70" s="143">
        <v>53895.27</v>
      </c>
    </row>
    <row r="71" spans="1:9" x14ac:dyDescent="0.2">
      <c r="A71" s="16">
        <v>1247</v>
      </c>
      <c r="B71" s="165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65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63"/>
      <c r="C74" s="13"/>
      <c r="D74" s="13"/>
      <c r="E74" s="13"/>
      <c r="F74" s="163"/>
      <c r="G74" s="176"/>
      <c r="H74" s="176"/>
      <c r="I74" s="176"/>
    </row>
    <row r="75" spans="1:9" ht="22.5" x14ac:dyDescent="0.2">
      <c r="A75" s="15" t="s">
        <v>86</v>
      </c>
      <c r="B75" s="164" t="s">
        <v>83</v>
      </c>
      <c r="C75" s="15" t="s">
        <v>84</v>
      </c>
      <c r="D75" s="15" t="s">
        <v>103</v>
      </c>
      <c r="E75" s="15" t="s">
        <v>166</v>
      </c>
      <c r="F75" s="164" t="s">
        <v>558</v>
      </c>
      <c r="G75" s="177" t="s">
        <v>148</v>
      </c>
      <c r="H75" s="177" t="s">
        <v>100</v>
      </c>
      <c r="I75" s="177" t="s">
        <v>127</v>
      </c>
    </row>
    <row r="76" spans="1:9" ht="22.5" x14ac:dyDescent="0.2">
      <c r="A76" s="16">
        <v>1250</v>
      </c>
      <c r="B76" s="165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65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65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65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65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65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65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65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65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65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65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65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65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65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63"/>
      <c r="C90" s="13"/>
      <c r="D90" s="13"/>
      <c r="E90" s="13"/>
      <c r="F90" s="163"/>
      <c r="G90" s="176"/>
      <c r="H90" s="176"/>
    </row>
    <row r="91" spans="1:8" x14ac:dyDescent="0.2">
      <c r="A91" s="15" t="s">
        <v>86</v>
      </c>
      <c r="B91" s="164" t="s">
        <v>83</v>
      </c>
      <c r="C91" s="15" t="s">
        <v>84</v>
      </c>
      <c r="D91" s="15" t="s">
        <v>180</v>
      </c>
      <c r="E91" s="15"/>
      <c r="F91" s="164"/>
      <c r="G91" s="177"/>
      <c r="H91" s="177"/>
    </row>
    <row r="92" spans="1:8" x14ac:dyDescent="0.2">
      <c r="A92" s="16">
        <v>1160</v>
      </c>
      <c r="B92" s="165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22.5" x14ac:dyDescent="0.2">
      <c r="A93" s="16">
        <v>1161</v>
      </c>
      <c r="B93" s="165" t="s">
        <v>182</v>
      </c>
      <c r="C93" s="143">
        <v>0</v>
      </c>
    </row>
    <row r="94" spans="1:8" x14ac:dyDescent="0.2">
      <c r="A94" s="16">
        <v>1162</v>
      </c>
      <c r="B94" s="165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63"/>
      <c r="C96" s="13"/>
      <c r="D96" s="13"/>
      <c r="E96" s="13"/>
      <c r="F96" s="163"/>
      <c r="G96" s="176"/>
      <c r="H96" s="176"/>
    </row>
    <row r="97" spans="1:8" x14ac:dyDescent="0.2">
      <c r="A97" s="15" t="s">
        <v>86</v>
      </c>
      <c r="B97" s="164" t="s">
        <v>83</v>
      </c>
      <c r="C97" s="15" t="s">
        <v>84</v>
      </c>
      <c r="D97" s="15" t="s">
        <v>127</v>
      </c>
      <c r="E97" s="15"/>
      <c r="F97" s="164"/>
      <c r="G97" s="177"/>
      <c r="H97" s="177"/>
    </row>
    <row r="98" spans="1:8" x14ac:dyDescent="0.2">
      <c r="A98" s="16">
        <v>1190</v>
      </c>
      <c r="B98" s="165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65" t="s">
        <v>485</v>
      </c>
      <c r="C99" s="143">
        <v>0</v>
      </c>
    </row>
    <row r="100" spans="1:8" x14ac:dyDescent="0.2">
      <c r="A100" s="16">
        <v>1192</v>
      </c>
      <c r="B100" s="165" t="s">
        <v>486</v>
      </c>
      <c r="C100" s="143">
        <v>0</v>
      </c>
    </row>
    <row r="101" spans="1:8" ht="22.5" x14ac:dyDescent="0.2">
      <c r="A101" s="16">
        <v>1193</v>
      </c>
      <c r="B101" s="165" t="s">
        <v>487</v>
      </c>
      <c r="C101" s="143">
        <v>0</v>
      </c>
    </row>
    <row r="102" spans="1:8" x14ac:dyDescent="0.2">
      <c r="A102" s="16">
        <v>1194</v>
      </c>
      <c r="B102" s="165" t="s">
        <v>488</v>
      </c>
      <c r="C102" s="143">
        <v>0</v>
      </c>
    </row>
    <row r="103" spans="1:8" x14ac:dyDescent="0.2">
      <c r="A103" s="16">
        <v>1290</v>
      </c>
      <c r="B103" s="165" t="s">
        <v>184</v>
      </c>
      <c r="C103" s="143">
        <f>SUM(C104:C106)</f>
        <v>0</v>
      </c>
    </row>
    <row r="104" spans="1:8" x14ac:dyDescent="0.2">
      <c r="A104" s="16">
        <v>1291</v>
      </c>
      <c r="B104" s="165" t="s">
        <v>185</v>
      </c>
      <c r="C104" s="143">
        <v>0</v>
      </c>
    </row>
    <row r="105" spans="1:8" x14ac:dyDescent="0.2">
      <c r="A105" s="16">
        <v>1292</v>
      </c>
      <c r="B105" s="165" t="s">
        <v>186</v>
      </c>
      <c r="C105" s="143">
        <v>0</v>
      </c>
    </row>
    <row r="106" spans="1:8" x14ac:dyDescent="0.2">
      <c r="A106" s="16">
        <v>1293</v>
      </c>
      <c r="B106" s="165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63"/>
      <c r="C108" s="13"/>
      <c r="D108" s="13"/>
      <c r="E108" s="13"/>
      <c r="F108" s="163"/>
      <c r="G108" s="176"/>
      <c r="H108" s="176"/>
    </row>
    <row r="109" spans="1:8" ht="22.5" x14ac:dyDescent="0.2">
      <c r="A109" s="15" t="s">
        <v>86</v>
      </c>
      <c r="B109" s="164" t="s">
        <v>83</v>
      </c>
      <c r="C109" s="15" t="s">
        <v>84</v>
      </c>
      <c r="D109" s="15" t="s">
        <v>123</v>
      </c>
      <c r="E109" s="15" t="s">
        <v>124</v>
      </c>
      <c r="F109" s="164" t="s">
        <v>125</v>
      </c>
      <c r="G109" s="173" t="s">
        <v>188</v>
      </c>
      <c r="H109" s="177" t="s">
        <v>578</v>
      </c>
    </row>
    <row r="110" spans="1:8" x14ac:dyDescent="0.2">
      <c r="A110" s="16">
        <v>2110</v>
      </c>
      <c r="B110" s="165" t="s">
        <v>189</v>
      </c>
      <c r="C110" s="143">
        <f>SUM(C111:C119)</f>
        <v>7153748.0899999999</v>
      </c>
      <c r="D110" s="143">
        <f>SUM(D111:D119)</f>
        <v>7153748.0899999999</v>
      </c>
      <c r="E110" s="143">
        <f>SUM(E111:E119)</f>
        <v>0</v>
      </c>
      <c r="F110" s="166">
        <f>SUM(F111:F119)</f>
        <v>0</v>
      </c>
      <c r="G110" s="178">
        <f>SUM(G111:G119)</f>
        <v>0</v>
      </c>
      <c r="H110" s="175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65" t="s">
        <v>190</v>
      </c>
      <c r="C111" s="143">
        <v>2963310.79</v>
      </c>
      <c r="D111" s="143">
        <f>C111</f>
        <v>2963310.79</v>
      </c>
      <c r="E111" s="143">
        <v>0</v>
      </c>
      <c r="F111" s="166">
        <v>0</v>
      </c>
      <c r="G111" s="178">
        <v>0</v>
      </c>
    </row>
    <row r="112" spans="1:8" x14ac:dyDescent="0.2">
      <c r="A112" s="16">
        <v>2112</v>
      </c>
      <c r="B112" s="165" t="s">
        <v>191</v>
      </c>
      <c r="C112" s="143">
        <v>408131.01</v>
      </c>
      <c r="D112" s="143">
        <f t="shared" ref="D112:D119" si="1">C112</f>
        <v>408131.01</v>
      </c>
      <c r="E112" s="143">
        <v>0</v>
      </c>
      <c r="F112" s="166">
        <v>0</v>
      </c>
      <c r="G112" s="178">
        <v>0</v>
      </c>
    </row>
    <row r="113" spans="1:8" x14ac:dyDescent="0.2">
      <c r="A113" s="16">
        <v>2113</v>
      </c>
      <c r="B113" s="165" t="s">
        <v>192</v>
      </c>
      <c r="C113" s="143">
        <v>0</v>
      </c>
      <c r="D113" s="143">
        <f t="shared" si="1"/>
        <v>0</v>
      </c>
      <c r="E113" s="143">
        <v>0</v>
      </c>
      <c r="F113" s="166">
        <v>0</v>
      </c>
      <c r="G113" s="178">
        <v>0</v>
      </c>
    </row>
    <row r="114" spans="1:8" x14ac:dyDescent="0.2">
      <c r="A114" s="16">
        <v>2114</v>
      </c>
      <c r="B114" s="165" t="s">
        <v>193</v>
      </c>
      <c r="C114" s="143">
        <v>0</v>
      </c>
      <c r="D114" s="143">
        <f t="shared" si="1"/>
        <v>0</v>
      </c>
      <c r="E114" s="143">
        <v>0</v>
      </c>
      <c r="F114" s="166">
        <v>0</v>
      </c>
      <c r="G114" s="178">
        <v>0</v>
      </c>
    </row>
    <row r="115" spans="1:8" x14ac:dyDescent="0.2">
      <c r="A115" s="16">
        <v>2115</v>
      </c>
      <c r="B115" s="165" t="s">
        <v>194</v>
      </c>
      <c r="C115" s="143">
        <v>0</v>
      </c>
      <c r="D115" s="143">
        <f t="shared" si="1"/>
        <v>0</v>
      </c>
      <c r="E115" s="143">
        <v>0</v>
      </c>
      <c r="F115" s="166">
        <v>0</v>
      </c>
      <c r="G115" s="178">
        <v>0</v>
      </c>
    </row>
    <row r="116" spans="1:8" ht="22.5" x14ac:dyDescent="0.2">
      <c r="A116" s="16">
        <v>2116</v>
      </c>
      <c r="B116" s="165" t="s">
        <v>195</v>
      </c>
      <c r="C116" s="143">
        <v>0</v>
      </c>
      <c r="D116" s="143">
        <f t="shared" si="1"/>
        <v>0</v>
      </c>
      <c r="E116" s="143">
        <v>0</v>
      </c>
      <c r="F116" s="166">
        <v>0</v>
      </c>
      <c r="G116" s="178">
        <v>0</v>
      </c>
    </row>
    <row r="117" spans="1:8" x14ac:dyDescent="0.2">
      <c r="A117" s="16">
        <v>2117</v>
      </c>
      <c r="B117" s="165" t="s">
        <v>196</v>
      </c>
      <c r="C117" s="143">
        <v>3696114.74</v>
      </c>
      <c r="D117" s="143">
        <f t="shared" si="1"/>
        <v>3696114.74</v>
      </c>
      <c r="E117" s="143">
        <v>0</v>
      </c>
      <c r="F117" s="166">
        <v>0</v>
      </c>
      <c r="G117" s="178">
        <v>0</v>
      </c>
    </row>
    <row r="118" spans="1:8" x14ac:dyDescent="0.2">
      <c r="A118" s="16">
        <v>2118</v>
      </c>
      <c r="B118" s="165" t="s">
        <v>197</v>
      </c>
      <c r="C118" s="143">
        <v>0</v>
      </c>
      <c r="D118" s="143">
        <f t="shared" si="1"/>
        <v>0</v>
      </c>
      <c r="E118" s="143">
        <v>0</v>
      </c>
      <c r="F118" s="166">
        <v>0</v>
      </c>
      <c r="G118" s="178">
        <v>0</v>
      </c>
    </row>
    <row r="119" spans="1:8" x14ac:dyDescent="0.2">
      <c r="A119" s="16">
        <v>2119</v>
      </c>
      <c r="B119" s="165" t="s">
        <v>198</v>
      </c>
      <c r="C119" s="143">
        <v>86191.55</v>
      </c>
      <c r="D119" s="143">
        <f t="shared" si="1"/>
        <v>86191.55</v>
      </c>
      <c r="E119" s="143">
        <v>0</v>
      </c>
      <c r="F119" s="166">
        <v>0</v>
      </c>
      <c r="G119" s="178">
        <v>0</v>
      </c>
    </row>
    <row r="120" spans="1:8" x14ac:dyDescent="0.2">
      <c r="A120" s="16">
        <v>2120</v>
      </c>
      <c r="B120" s="165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66">
        <f t="shared" si="2"/>
        <v>0</v>
      </c>
      <c r="G120" s="178">
        <f t="shared" si="2"/>
        <v>0</v>
      </c>
    </row>
    <row r="121" spans="1:8" x14ac:dyDescent="0.2">
      <c r="A121" s="16">
        <v>2121</v>
      </c>
      <c r="B121" s="165" t="s">
        <v>200</v>
      </c>
      <c r="C121" s="143">
        <v>0</v>
      </c>
      <c r="D121" s="143">
        <f>C121</f>
        <v>0</v>
      </c>
      <c r="E121" s="143">
        <v>0</v>
      </c>
      <c r="F121" s="166">
        <v>0</v>
      </c>
      <c r="G121" s="178">
        <v>0</v>
      </c>
    </row>
    <row r="122" spans="1:8" ht="22.5" x14ac:dyDescent="0.2">
      <c r="A122" s="16">
        <v>2122</v>
      </c>
      <c r="B122" s="165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66">
        <v>0</v>
      </c>
      <c r="G122" s="178">
        <v>0</v>
      </c>
    </row>
    <row r="123" spans="1:8" x14ac:dyDescent="0.2">
      <c r="A123" s="16">
        <v>2129</v>
      </c>
      <c r="B123" s="165" t="s">
        <v>202</v>
      </c>
      <c r="C123" s="143">
        <v>0</v>
      </c>
      <c r="D123" s="143">
        <f t="shared" si="3"/>
        <v>0</v>
      </c>
      <c r="E123" s="143">
        <v>0</v>
      </c>
      <c r="F123" s="166">
        <v>0</v>
      </c>
      <c r="G123" s="178">
        <v>0</v>
      </c>
    </row>
    <row r="125" spans="1:8" x14ac:dyDescent="0.2">
      <c r="A125" s="13" t="s">
        <v>106</v>
      </c>
      <c r="B125" s="163"/>
      <c r="C125" s="13"/>
      <c r="D125" s="13"/>
      <c r="E125" s="13"/>
      <c r="F125" s="163"/>
      <c r="G125" s="176"/>
      <c r="H125" s="176"/>
    </row>
    <row r="126" spans="1:8" x14ac:dyDescent="0.2">
      <c r="A126" s="15" t="s">
        <v>86</v>
      </c>
      <c r="B126" s="164" t="s">
        <v>83</v>
      </c>
      <c r="C126" s="15" t="s">
        <v>84</v>
      </c>
      <c r="D126" s="15" t="s">
        <v>87</v>
      </c>
      <c r="E126" s="15" t="s">
        <v>127</v>
      </c>
      <c r="F126" s="164"/>
      <c r="G126" s="177"/>
      <c r="H126" s="177"/>
    </row>
    <row r="127" spans="1:8" ht="22.5" x14ac:dyDescent="0.2">
      <c r="A127" s="16">
        <v>2160</v>
      </c>
      <c r="B127" s="165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65" t="s">
        <v>204</v>
      </c>
      <c r="C128" s="143">
        <v>0</v>
      </c>
    </row>
    <row r="129" spans="1:8" x14ac:dyDescent="0.2">
      <c r="A129" s="16">
        <v>2162</v>
      </c>
      <c r="B129" s="165" t="s">
        <v>205</v>
      </c>
      <c r="C129" s="143">
        <v>0</v>
      </c>
    </row>
    <row r="130" spans="1:8" x14ac:dyDescent="0.2">
      <c r="A130" s="16">
        <v>2163</v>
      </c>
      <c r="B130" s="165" t="s">
        <v>206</v>
      </c>
      <c r="C130" s="143">
        <v>0</v>
      </c>
    </row>
    <row r="131" spans="1:8" x14ac:dyDescent="0.2">
      <c r="A131" s="16">
        <v>2164</v>
      </c>
      <c r="B131" s="165" t="s">
        <v>207</v>
      </c>
      <c r="C131" s="143">
        <v>0</v>
      </c>
    </row>
    <row r="132" spans="1:8" x14ac:dyDescent="0.2">
      <c r="A132" s="16">
        <v>2165</v>
      </c>
      <c r="B132" s="165" t="s">
        <v>208</v>
      </c>
      <c r="C132" s="143">
        <v>0</v>
      </c>
    </row>
    <row r="133" spans="1:8" x14ac:dyDescent="0.2">
      <c r="A133" s="16">
        <v>2166</v>
      </c>
      <c r="B133" s="165" t="s">
        <v>209</v>
      </c>
      <c r="C133" s="143">
        <v>0</v>
      </c>
    </row>
    <row r="134" spans="1:8" ht="22.5" x14ac:dyDescent="0.2">
      <c r="A134" s="16">
        <v>2250</v>
      </c>
      <c r="B134" s="165" t="s">
        <v>210</v>
      </c>
      <c r="C134" s="143">
        <f>SUM(C135:C140)</f>
        <v>0</v>
      </c>
    </row>
    <row r="135" spans="1:8" x14ac:dyDescent="0.2">
      <c r="A135" s="16">
        <v>2251</v>
      </c>
      <c r="B135" s="165" t="s">
        <v>211</v>
      </c>
      <c r="C135" s="143">
        <v>0</v>
      </c>
    </row>
    <row r="136" spans="1:8" x14ac:dyDescent="0.2">
      <c r="A136" s="16">
        <v>2252</v>
      </c>
      <c r="B136" s="165" t="s">
        <v>212</v>
      </c>
      <c r="C136" s="143">
        <v>0</v>
      </c>
    </row>
    <row r="137" spans="1:8" x14ac:dyDescent="0.2">
      <c r="A137" s="16">
        <v>2253</v>
      </c>
      <c r="B137" s="165" t="s">
        <v>213</v>
      </c>
      <c r="C137" s="143">
        <v>0</v>
      </c>
    </row>
    <row r="138" spans="1:8" x14ac:dyDescent="0.2">
      <c r="A138" s="16">
        <v>2254</v>
      </c>
      <c r="B138" s="165" t="s">
        <v>214</v>
      </c>
      <c r="C138" s="143">
        <v>0</v>
      </c>
    </row>
    <row r="139" spans="1:8" x14ac:dyDescent="0.2">
      <c r="A139" s="16">
        <v>2255</v>
      </c>
      <c r="B139" s="165" t="s">
        <v>215</v>
      </c>
      <c r="C139" s="143">
        <v>0</v>
      </c>
    </row>
    <row r="140" spans="1:8" x14ac:dyDescent="0.2">
      <c r="A140" s="16">
        <v>2256</v>
      </c>
      <c r="B140" s="165" t="s">
        <v>216</v>
      </c>
      <c r="C140" s="143">
        <v>0</v>
      </c>
    </row>
    <row r="142" spans="1:8" x14ac:dyDescent="0.2">
      <c r="A142" s="13" t="s">
        <v>560</v>
      </c>
      <c r="B142" s="163"/>
      <c r="C142" s="13"/>
      <c r="D142" s="13"/>
      <c r="E142" s="13"/>
      <c r="F142" s="163"/>
      <c r="G142" s="176"/>
      <c r="H142" s="176"/>
    </row>
    <row r="143" spans="1:8" x14ac:dyDescent="0.2">
      <c r="A143" s="17" t="s">
        <v>86</v>
      </c>
      <c r="B143" s="167" t="s">
        <v>83</v>
      </c>
      <c r="C143" s="17" t="s">
        <v>84</v>
      </c>
      <c r="D143" s="17" t="s">
        <v>87</v>
      </c>
      <c r="E143" s="17" t="s">
        <v>127</v>
      </c>
      <c r="F143" s="167"/>
      <c r="G143" s="179"/>
      <c r="H143" s="179"/>
    </row>
    <row r="144" spans="1:8" x14ac:dyDescent="0.2">
      <c r="A144" s="16">
        <v>2150</v>
      </c>
      <c r="B144" s="165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65" t="s">
        <v>562</v>
      </c>
      <c r="C145" s="143">
        <v>0</v>
      </c>
    </row>
    <row r="146" spans="1:5" x14ac:dyDescent="0.2">
      <c r="A146" s="16">
        <v>2152</v>
      </c>
      <c r="B146" s="165" t="s">
        <v>563</v>
      </c>
      <c r="C146" s="143">
        <v>0</v>
      </c>
    </row>
    <row r="147" spans="1:5" x14ac:dyDescent="0.2">
      <c r="A147" s="16">
        <v>2159</v>
      </c>
      <c r="B147" s="165" t="s">
        <v>217</v>
      </c>
      <c r="C147" s="143">
        <v>0</v>
      </c>
    </row>
    <row r="148" spans="1:5" x14ac:dyDescent="0.2">
      <c r="A148" s="16">
        <v>2240</v>
      </c>
      <c r="B148" s="165" t="s">
        <v>219</v>
      </c>
      <c r="C148" s="143">
        <f>SUM(C149:C151)</f>
        <v>0</v>
      </c>
    </row>
    <row r="149" spans="1:5" x14ac:dyDescent="0.2">
      <c r="A149" s="16">
        <v>2241</v>
      </c>
      <c r="B149" s="165" t="s">
        <v>220</v>
      </c>
      <c r="C149" s="143">
        <v>0</v>
      </c>
    </row>
    <row r="150" spans="1:5" x14ac:dyDescent="0.2">
      <c r="A150" s="16">
        <v>2242</v>
      </c>
      <c r="B150" s="165" t="s">
        <v>221</v>
      </c>
      <c r="C150" s="143">
        <v>0</v>
      </c>
    </row>
    <row r="151" spans="1:5" x14ac:dyDescent="0.2">
      <c r="A151" s="16">
        <v>2249</v>
      </c>
      <c r="B151" s="165" t="s">
        <v>222</v>
      </c>
      <c r="C151" s="143">
        <v>0</v>
      </c>
    </row>
    <row r="153" spans="1:5" x14ac:dyDescent="0.2">
      <c r="A153" s="113" t="s">
        <v>564</v>
      </c>
      <c r="B153" s="170"/>
      <c r="C153" s="113"/>
      <c r="D153" s="113"/>
      <c r="E153" s="113"/>
    </row>
    <row r="154" spans="1:5" x14ac:dyDescent="0.2">
      <c r="A154" s="114" t="s">
        <v>86</v>
      </c>
      <c r="B154" s="171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72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72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72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72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72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72" t="s">
        <v>570</v>
      </c>
      <c r="C160" s="145">
        <v>0</v>
      </c>
      <c r="D160" s="117"/>
    </row>
    <row r="161" spans="1:5" x14ac:dyDescent="0.2">
      <c r="A161" s="116">
        <v>2262</v>
      </c>
      <c r="B161" s="172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72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72" t="s">
        <v>573</v>
      </c>
      <c r="C163" s="145">
        <v>0</v>
      </c>
      <c r="D163" s="117"/>
      <c r="E163" s="117"/>
    </row>
    <row r="164" spans="1:5" x14ac:dyDescent="0.2">
      <c r="A164" s="117"/>
      <c r="B164" s="172"/>
      <c r="C164" s="117"/>
      <c r="D164" s="117"/>
      <c r="E164" s="117"/>
    </row>
    <row r="165" spans="1:5" x14ac:dyDescent="0.2">
      <c r="A165" s="113" t="s">
        <v>574</v>
      </c>
      <c r="B165" s="170"/>
      <c r="C165" s="113"/>
      <c r="D165" s="113"/>
      <c r="E165" s="113"/>
    </row>
    <row r="166" spans="1:5" x14ac:dyDescent="0.2">
      <c r="A166" s="114" t="s">
        <v>86</v>
      </c>
      <c r="B166" s="171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72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72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72" t="s">
        <v>577</v>
      </c>
      <c r="C169" s="145">
        <v>0</v>
      </c>
      <c r="D169" s="117"/>
    </row>
    <row r="170" spans="1:5" x14ac:dyDescent="0.2">
      <c r="A170" s="116">
        <v>2199</v>
      </c>
      <c r="B170" s="172" t="s">
        <v>218</v>
      </c>
      <c r="C170" s="145">
        <v>0</v>
      </c>
      <c r="D170" s="117"/>
      <c r="E170" s="117"/>
    </row>
    <row r="171" spans="1:5" x14ac:dyDescent="0.2">
      <c r="A171" s="117"/>
      <c r="B171" s="172"/>
      <c r="C171" s="145"/>
      <c r="D171" s="117"/>
      <c r="E171" s="117"/>
    </row>
    <row r="172" spans="1:5" x14ac:dyDescent="0.2">
      <c r="A172" s="117"/>
      <c r="B172" s="172"/>
      <c r="C172" s="117"/>
      <c r="D172" s="117"/>
      <c r="E172" s="117"/>
    </row>
    <row r="173" spans="1:5" ht="33.75" x14ac:dyDescent="0.2">
      <c r="A173" s="117"/>
      <c r="B173" s="172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8" fitToHeight="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sqref="A1:E33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10" style="22" customWidth="1"/>
    <col min="6" max="16384" width="9.140625" style="22"/>
  </cols>
  <sheetData>
    <row r="1" spans="1:5" ht="18.95" customHeight="1" x14ac:dyDescent="0.2">
      <c r="A1" s="191" t="s">
        <v>596</v>
      </c>
      <c r="B1" s="191"/>
      <c r="C1" s="191"/>
      <c r="D1" s="20" t="s">
        <v>498</v>
      </c>
      <c r="E1" s="21">
        <v>2025</v>
      </c>
    </row>
    <row r="2" spans="1:5" ht="18.95" customHeight="1" x14ac:dyDescent="0.2">
      <c r="A2" s="191" t="s">
        <v>504</v>
      </c>
      <c r="B2" s="191"/>
      <c r="C2" s="191"/>
      <c r="D2" s="20" t="s">
        <v>499</v>
      </c>
      <c r="E2" s="21" t="s">
        <v>501</v>
      </c>
    </row>
    <row r="3" spans="1:5" ht="18.95" customHeight="1" x14ac:dyDescent="0.2">
      <c r="A3" s="191" t="s">
        <v>597</v>
      </c>
      <c r="B3" s="191"/>
      <c r="C3" s="191"/>
      <c r="D3" s="20" t="s">
        <v>500</v>
      </c>
      <c r="E3" s="21">
        <v>4</v>
      </c>
    </row>
    <row r="4" spans="1:5" ht="18.95" customHeight="1" x14ac:dyDescent="0.2">
      <c r="A4" s="191" t="s">
        <v>516</v>
      </c>
      <c r="B4" s="191"/>
      <c r="C4" s="19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81206613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4585040.5999999996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34104.61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1" spans="1:5" x14ac:dyDescent="0.2">
      <c r="A3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topLeftCell="A88" zoomScale="70" zoomScaleNormal="70" workbookViewId="0">
      <selection activeCell="A93" sqref="A93:E14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3.5703125" style="22" customWidth="1"/>
    <col min="4" max="4" width="13" style="22" customWidth="1"/>
    <col min="5" max="5" width="9" style="22" customWidth="1"/>
    <col min="6" max="16384" width="9.140625" style="22"/>
  </cols>
  <sheetData>
    <row r="1" spans="1:5" s="28" customFormat="1" ht="18.95" customHeight="1" x14ac:dyDescent="0.25">
      <c r="A1" s="191" t="s">
        <v>596</v>
      </c>
      <c r="B1" s="191"/>
      <c r="C1" s="191"/>
      <c r="D1" s="20" t="s">
        <v>498</v>
      </c>
      <c r="E1" s="21">
        <v>2025</v>
      </c>
    </row>
    <row r="2" spans="1:5" s="28" customFormat="1" ht="18.95" customHeight="1" x14ac:dyDescent="0.25">
      <c r="A2" s="191" t="s">
        <v>505</v>
      </c>
      <c r="B2" s="191"/>
      <c r="C2" s="191"/>
      <c r="D2" s="20" t="s">
        <v>499</v>
      </c>
      <c r="E2" s="21" t="s">
        <v>501</v>
      </c>
    </row>
    <row r="3" spans="1:5" s="28" customFormat="1" ht="18.95" customHeight="1" x14ac:dyDescent="0.25">
      <c r="A3" s="191" t="s">
        <v>597</v>
      </c>
      <c r="B3" s="191"/>
      <c r="C3" s="191"/>
      <c r="D3" s="20" t="s">
        <v>500</v>
      </c>
      <c r="E3" s="21">
        <v>4</v>
      </c>
    </row>
    <row r="4" spans="1:5" s="28" customFormat="1" ht="18.95" customHeight="1" x14ac:dyDescent="0.25">
      <c r="A4" s="191" t="s">
        <v>516</v>
      </c>
      <c r="B4" s="191"/>
      <c r="C4" s="19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23970261.719999999</v>
      </c>
      <c r="D10" s="146">
        <v>47195827.299999997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23970261.719999999</v>
      </c>
      <c r="D16" s="147">
        <f>SUM(D9:D15)</f>
        <v>47195827.299999997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51964800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51964800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20670592.899999999</v>
      </c>
      <c r="D29" s="147">
        <f>SUM(D30:D37)</f>
        <v>630022.19999999995</v>
      </c>
    </row>
    <row r="30" spans="1:5" x14ac:dyDescent="0.2">
      <c r="A30" s="26">
        <v>1241</v>
      </c>
      <c r="B30" s="22" t="s">
        <v>158</v>
      </c>
      <c r="C30" s="146">
        <v>3113725.32</v>
      </c>
      <c r="D30" s="146">
        <v>576956.49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17678.36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17403620</v>
      </c>
      <c r="D33" s="146">
        <v>13500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153247.57999999999</v>
      </c>
      <c r="D35" s="146">
        <v>21887.35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20670592.899999999</v>
      </c>
      <c r="D44" s="147">
        <f>D21+D29+D38</f>
        <v>52594822.200000003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4585040.5999999996</v>
      </c>
      <c r="D48" s="147">
        <v>16569069.93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8983496.870000001</v>
      </c>
      <c r="D49" s="147">
        <f>D54+D66+D94+D97+D50</f>
        <v>3037573.78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8561645.7200000007</v>
      </c>
      <c r="D66" s="147">
        <f>D67+D76+D79+D85</f>
        <v>2042380.41</v>
      </c>
    </row>
    <row r="67" spans="1:4" x14ac:dyDescent="0.2">
      <c r="A67" s="26">
        <v>5510</v>
      </c>
      <c r="B67" s="22" t="s">
        <v>358</v>
      </c>
      <c r="C67" s="146">
        <f>SUM(C68:C75)</f>
        <v>8561643.4800000004</v>
      </c>
      <c r="D67" s="146">
        <f>SUM(D68:D75)</f>
        <v>2042372.44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2598240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5963403.4800000004</v>
      </c>
      <c r="D72" s="146">
        <v>2042372.44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2.2400000000000002</v>
      </c>
      <c r="D85" s="146">
        <f>SUM(D86:D93)</f>
        <v>7.97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2.2400000000000002</v>
      </c>
      <c r="D93" s="146">
        <v>7.97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421851.15</v>
      </c>
      <c r="D97" s="147">
        <f>SUM(D98:D102)</f>
        <v>995193.37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135836.03</v>
      </c>
      <c r="D99" s="146">
        <v>47184.49</v>
      </c>
    </row>
    <row r="100" spans="1:4" x14ac:dyDescent="0.2">
      <c r="A100" s="26">
        <v>2112</v>
      </c>
      <c r="B100" s="22" t="s">
        <v>525</v>
      </c>
      <c r="C100" s="146">
        <v>286015.12</v>
      </c>
      <c r="D100" s="146">
        <v>948008.88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13568537.470000001</v>
      </c>
      <c r="D139" s="147">
        <f>D48+D49-D103-D106</f>
        <v>19606643.710000001</v>
      </c>
    </row>
    <row r="141" spans="1:4" x14ac:dyDescent="0.2">
      <c r="A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82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workbookViewId="0">
      <selection sqref="A1:C24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93" t="s">
        <v>596</v>
      </c>
      <c r="B1" s="194"/>
      <c r="C1" s="195"/>
    </row>
    <row r="2" spans="1:3" s="29" customFormat="1" ht="18" customHeight="1" x14ac:dyDescent="0.25">
      <c r="A2" s="196" t="s">
        <v>506</v>
      </c>
      <c r="B2" s="197"/>
      <c r="C2" s="198"/>
    </row>
    <row r="3" spans="1:3" s="29" customFormat="1" ht="18" customHeight="1" x14ac:dyDescent="0.25">
      <c r="A3" s="196" t="s">
        <v>597</v>
      </c>
      <c r="B3" s="197"/>
      <c r="C3" s="198"/>
    </row>
    <row r="4" spans="1:3" s="31" customFormat="1" ht="18" customHeight="1" x14ac:dyDescent="0.2">
      <c r="A4" s="199" t="s">
        <v>507</v>
      </c>
      <c r="B4" s="200"/>
      <c r="C4" s="201"/>
    </row>
    <row r="5" spans="1:3" s="31" customFormat="1" ht="18" customHeight="1" x14ac:dyDescent="0.2">
      <c r="A5" s="202" t="s">
        <v>406</v>
      </c>
      <c r="B5" s="203"/>
      <c r="C5" s="129">
        <v>2025</v>
      </c>
    </row>
    <row r="6" spans="1:3" x14ac:dyDescent="0.2">
      <c r="A6" s="45" t="s">
        <v>435</v>
      </c>
      <c r="B6" s="45"/>
      <c r="C6" s="88">
        <v>356050454.93000001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356050454.93000001</v>
      </c>
    </row>
    <row r="23" spans="1:3" x14ac:dyDescent="0.2">
      <c r="A23" s="192" t="s">
        <v>518</v>
      </c>
      <c r="B23" s="192"/>
      <c r="C23" s="192"/>
    </row>
    <row r="24" spans="1:3" x14ac:dyDescent="0.2">
      <c r="A24" s="192"/>
      <c r="B24" s="192"/>
      <c r="C24" s="192"/>
    </row>
  </sheetData>
  <mergeCells count="6">
    <mergeCell ref="A23:C24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workbookViewId="0">
      <selection sqref="A1:C43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204" t="s">
        <v>596</v>
      </c>
      <c r="B1" s="205"/>
      <c r="C1" s="206"/>
    </row>
    <row r="2" spans="1:3" s="32" customFormat="1" ht="18.95" customHeight="1" x14ac:dyDescent="0.25">
      <c r="A2" s="207" t="s">
        <v>508</v>
      </c>
      <c r="B2" s="208"/>
      <c r="C2" s="209"/>
    </row>
    <row r="3" spans="1:3" s="32" customFormat="1" ht="18.95" customHeight="1" x14ac:dyDescent="0.25">
      <c r="A3" s="207" t="s">
        <v>597</v>
      </c>
      <c r="B3" s="208"/>
      <c r="C3" s="209"/>
    </row>
    <row r="4" spans="1:3" x14ac:dyDescent="0.2">
      <c r="A4" s="199" t="s">
        <v>507</v>
      </c>
      <c r="B4" s="200"/>
      <c r="C4" s="201"/>
    </row>
    <row r="5" spans="1:3" ht="22.35" customHeight="1" x14ac:dyDescent="0.2">
      <c r="A5" s="210" t="s">
        <v>406</v>
      </c>
      <c r="B5" s="211"/>
      <c r="C5" s="129">
        <v>2025</v>
      </c>
    </row>
    <row r="6" spans="1:3" x14ac:dyDescent="0.2">
      <c r="A6" s="70" t="s">
        <v>448</v>
      </c>
      <c r="B6" s="45"/>
      <c r="C6" s="92">
        <v>363574361.50999999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20670592.899999999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3113725.32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17403620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153247.57999999999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8561645.7200000007</v>
      </c>
    </row>
    <row r="32" spans="1:3" x14ac:dyDescent="0.2">
      <c r="A32" s="76" t="s">
        <v>470</v>
      </c>
      <c r="B32" s="63" t="s">
        <v>358</v>
      </c>
      <c r="C32" s="93">
        <v>8561643.4800000004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2.2400000000000002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351465414.33000004</v>
      </c>
    </row>
    <row r="42" spans="1:3" x14ac:dyDescent="0.2">
      <c r="A42" s="192" t="s">
        <v>518</v>
      </c>
      <c r="B42" s="192"/>
      <c r="C42" s="192"/>
    </row>
    <row r="43" spans="1:3" x14ac:dyDescent="0.2">
      <c r="A43" s="192"/>
      <c r="B43" s="192"/>
      <c r="C43" s="192"/>
    </row>
  </sheetData>
  <mergeCells count="6">
    <mergeCell ref="A42:C4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topLeftCell="A22" zoomScale="78" workbookViewId="0">
      <selection activeCell="O49" sqref="O49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2.42578125" style="22" customWidth="1"/>
    <col min="4" max="4" width="13.85546875" style="22" customWidth="1"/>
    <col min="5" max="5" width="11.28515625" style="22" customWidth="1"/>
    <col min="6" max="6" width="11" style="22" customWidth="1"/>
    <col min="7" max="7" width="13" style="22" customWidth="1"/>
    <col min="8" max="8" width="9.28515625" style="22" customWidth="1"/>
    <col min="9" max="9" width="11.85546875" style="22" customWidth="1"/>
    <col min="10" max="10" width="10.140625" style="22" customWidth="1"/>
    <col min="11" max="16384" width="9.140625" style="22"/>
  </cols>
  <sheetData>
    <row r="1" spans="1:10" ht="18.95" customHeight="1" x14ac:dyDescent="0.2">
      <c r="A1" s="191" t="s">
        <v>596</v>
      </c>
      <c r="B1" s="213"/>
      <c r="C1" s="213"/>
      <c r="D1" s="213"/>
      <c r="E1" s="213"/>
      <c r="F1" s="213"/>
      <c r="G1" s="162" t="s">
        <v>498</v>
      </c>
      <c r="H1" s="21">
        <v>2025</v>
      </c>
    </row>
    <row r="2" spans="1:10" ht="18.95" customHeight="1" x14ac:dyDescent="0.2">
      <c r="A2" s="191" t="s">
        <v>509</v>
      </c>
      <c r="B2" s="213"/>
      <c r="C2" s="213"/>
      <c r="D2" s="213"/>
      <c r="E2" s="213"/>
      <c r="F2" s="213"/>
      <c r="G2" s="162" t="s">
        <v>499</v>
      </c>
      <c r="H2" s="21" t="s">
        <v>501</v>
      </c>
    </row>
    <row r="3" spans="1:10" ht="18.95" customHeight="1" x14ac:dyDescent="0.2">
      <c r="A3" s="214" t="s">
        <v>597</v>
      </c>
      <c r="B3" s="215"/>
      <c r="C3" s="215"/>
      <c r="D3" s="215"/>
      <c r="E3" s="215"/>
      <c r="F3" s="215"/>
      <c r="G3" s="162" t="s">
        <v>500</v>
      </c>
      <c r="H3" s="21">
        <v>4</v>
      </c>
    </row>
    <row r="4" spans="1:10" x14ac:dyDescent="0.2">
      <c r="A4" s="214" t="str">
        <f>'Notas a los Edos Financieros'!A4</f>
        <v>(Cifras en Pesos)</v>
      </c>
      <c r="B4" s="215"/>
      <c r="C4" s="215"/>
      <c r="D4" s="215"/>
      <c r="E4" s="215"/>
      <c r="F4" s="21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ht="22.5" x14ac:dyDescent="0.2">
      <c r="A8" s="25" t="s">
        <v>86</v>
      </c>
      <c r="B8" s="161" t="s">
        <v>406</v>
      </c>
      <c r="C8" s="161" t="s">
        <v>110</v>
      </c>
      <c r="D8" s="161" t="s">
        <v>407</v>
      </c>
      <c r="E8" s="161" t="s">
        <v>408</v>
      </c>
      <c r="F8" s="161" t="s">
        <v>109</v>
      </c>
      <c r="G8" s="161" t="s">
        <v>79</v>
      </c>
      <c r="H8" s="161" t="s">
        <v>111</v>
      </c>
      <c r="I8" s="161" t="s">
        <v>112</v>
      </c>
      <c r="J8" s="161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12" t="s">
        <v>547</v>
      </c>
      <c r="C39" s="21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212" t="s">
        <v>548</v>
      </c>
      <c r="C48" s="21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0</v>
      </c>
    </row>
    <row r="51" spans="1:3" x14ac:dyDescent="0.2">
      <c r="A51" s="22">
        <v>8220</v>
      </c>
      <c r="B51" s="103" t="s">
        <v>46</v>
      </c>
      <c r="C51" s="160">
        <v>0</v>
      </c>
    </row>
    <row r="52" spans="1:3" x14ac:dyDescent="0.2">
      <c r="A52" s="22">
        <v>8230</v>
      </c>
      <c r="B52" s="103" t="s">
        <v>594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0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2026-01-23T16:38:36Z</cp:lastPrinted>
  <dcterms:created xsi:type="dcterms:W3CDTF">2012-12-11T20:36:24Z</dcterms:created>
  <dcterms:modified xsi:type="dcterms:W3CDTF">2026-01-28T21:43:17Z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