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CL-LLAP4\Desktop\CCLE2022\Edos Financieros cta publica\3er trimestre 2022\Formatos ASEG\"/>
    </mc:Choice>
  </mc:AlternateContent>
  <xr:revisionPtr revIDLastSave="0" documentId="13_ncr:1_{472FE3A2-08CC-4D79-A47F-EB291EBF45A9}" xr6:coauthVersionLast="36" xr6:coauthVersionMax="47" xr10:uidLastSave="{00000000-0000-0000-0000-000000000000}"/>
  <bookViews>
    <workbookView xWindow="0" yWindow="0" windowWidth="19200" windowHeight="693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  <definedName name="_xlnm.Print_Area" localSheetId="7">EFE!$A$1:$D$145</definedName>
  </definedNames>
  <calcPr calcId="191028"/>
</workbook>
</file>

<file path=xl/calcChain.xml><?xml version="1.0" encoding="utf-8"?>
<calcChain xmlns="http://schemas.openxmlformats.org/spreadsheetml/2006/main">
  <c r="C20" i="63" l="1"/>
  <c r="E3" i="60"/>
  <c r="E2" i="60"/>
  <c r="E1" i="60"/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H3" i="65"/>
  <c r="H2" i="65"/>
  <c r="H1" i="65"/>
  <c r="C30" i="64"/>
  <c r="C7" i="64"/>
  <c r="C39" i="64" s="1"/>
  <c r="C15" i="63"/>
  <c r="C7" i="63"/>
  <c r="D103" i="62"/>
  <c r="D102" i="62" s="1"/>
  <c r="C103" i="62"/>
  <c r="C102" i="62" s="1"/>
  <c r="D96" i="62"/>
  <c r="C96" i="62"/>
  <c r="D94" i="62"/>
  <c r="D93" i="62" s="1"/>
  <c r="D86" i="62" s="1"/>
  <c r="C94" i="62"/>
  <c r="C93" i="62" s="1"/>
  <c r="C86" i="62"/>
  <c r="D84" i="62"/>
  <c r="C84" i="62"/>
  <c r="D82" i="62"/>
  <c r="C82" i="62"/>
  <c r="D76" i="62"/>
  <c r="C76" i="62"/>
  <c r="D73" i="62"/>
  <c r="C73" i="62"/>
  <c r="D64" i="62"/>
  <c r="C64" i="62"/>
  <c r="D60" i="62"/>
  <c r="C60" i="62"/>
  <c r="D58" i="62"/>
  <c r="C58" i="62"/>
  <c r="D56" i="62"/>
  <c r="C56" i="62"/>
  <c r="D54" i="62"/>
  <c r="C54" i="62"/>
  <c r="D52" i="62"/>
  <c r="D51" i="62" s="1"/>
  <c r="C52" i="62"/>
  <c r="D49" i="62"/>
  <c r="C49" i="62"/>
  <c r="D37" i="62"/>
  <c r="C37" i="62"/>
  <c r="D28" i="62"/>
  <c r="C28" i="62"/>
  <c r="D20" i="62"/>
  <c r="D43" i="62" s="1"/>
  <c r="C20" i="62"/>
  <c r="D15" i="62"/>
  <c r="C15" i="62"/>
  <c r="C25" i="61"/>
  <c r="C21" i="61"/>
  <c r="C16" i="61"/>
  <c r="C199" i="60"/>
  <c r="D210" i="60"/>
  <c r="D211" i="60"/>
  <c r="D212" i="60"/>
  <c r="D213" i="60"/>
  <c r="D214" i="60"/>
  <c r="D215" i="60"/>
  <c r="D216" i="60"/>
  <c r="D209" i="60"/>
  <c r="D208" i="60"/>
  <c r="D207" i="60"/>
  <c r="C207" i="60"/>
  <c r="D206" i="60"/>
  <c r="C205" i="60"/>
  <c r="D205" i="60" s="1"/>
  <c r="D203" i="60"/>
  <c r="D202" i="60"/>
  <c r="D201" i="60"/>
  <c r="D200" i="60"/>
  <c r="D198" i="60"/>
  <c r="D197" i="60"/>
  <c r="D196" i="60"/>
  <c r="C196" i="60"/>
  <c r="D195" i="60"/>
  <c r="D194" i="60"/>
  <c r="D193" i="60"/>
  <c r="D192" i="60"/>
  <c r="D191" i="60"/>
  <c r="D190" i="60"/>
  <c r="D189" i="60"/>
  <c r="D188" i="60"/>
  <c r="D187" i="60"/>
  <c r="C187" i="60"/>
  <c r="D157" i="60"/>
  <c r="D158" i="60"/>
  <c r="D159" i="60"/>
  <c r="D160" i="60"/>
  <c r="D161" i="60"/>
  <c r="D162" i="60"/>
  <c r="D163" i="60"/>
  <c r="D164" i="60"/>
  <c r="D165" i="60"/>
  <c r="D166" i="60"/>
  <c r="D167" i="60"/>
  <c r="D168" i="60"/>
  <c r="D169" i="60"/>
  <c r="D170" i="60"/>
  <c r="D171" i="60"/>
  <c r="D172" i="60"/>
  <c r="D173" i="60"/>
  <c r="D174" i="60"/>
  <c r="D175" i="60"/>
  <c r="D176" i="60"/>
  <c r="D177" i="60"/>
  <c r="D178" i="60"/>
  <c r="D179" i="60"/>
  <c r="D180" i="60"/>
  <c r="D181" i="60"/>
  <c r="D182" i="60"/>
  <c r="D183" i="60"/>
  <c r="D184" i="60"/>
  <c r="D185" i="60"/>
  <c r="C151" i="60"/>
  <c r="C149" i="60"/>
  <c r="C146" i="60"/>
  <c r="C142" i="60"/>
  <c r="C137" i="60"/>
  <c r="C134" i="60"/>
  <c r="C131" i="60"/>
  <c r="C128" i="60"/>
  <c r="C127" i="60" s="1"/>
  <c r="C117" i="60"/>
  <c r="C107" i="60"/>
  <c r="C100" i="60"/>
  <c r="C99" i="60" s="1"/>
  <c r="C87" i="60"/>
  <c r="C85" i="60"/>
  <c r="C83" i="60"/>
  <c r="C77" i="60"/>
  <c r="C74" i="60"/>
  <c r="C73" i="60"/>
  <c r="C65" i="60"/>
  <c r="C59" i="60"/>
  <c r="C58" i="60" s="1"/>
  <c r="D116" i="59"/>
  <c r="D115" i="59"/>
  <c r="D114" i="59"/>
  <c r="D113" i="59"/>
  <c r="C113" i="59"/>
  <c r="D112" i="59"/>
  <c r="D111" i="59"/>
  <c r="D110" i="59"/>
  <c r="D109" i="59"/>
  <c r="D108" i="59"/>
  <c r="D107" i="59"/>
  <c r="D106" i="59"/>
  <c r="D103" i="59" s="1"/>
  <c r="D105" i="59"/>
  <c r="D104" i="59"/>
  <c r="C103" i="59"/>
  <c r="C62" i="59"/>
  <c r="C54" i="59"/>
  <c r="D3" i="62"/>
  <c r="D2" i="62"/>
  <c r="D1" i="62"/>
  <c r="E3" i="61"/>
  <c r="E2" i="61"/>
  <c r="E1" i="61"/>
  <c r="D63" i="62" l="1"/>
  <c r="D48" i="62" s="1"/>
  <c r="D135" i="62" s="1"/>
  <c r="C51" i="62"/>
  <c r="C43" i="62"/>
  <c r="C63" i="62"/>
  <c r="C48" i="62" s="1"/>
  <c r="C135" i="62" s="1"/>
  <c r="C204" i="60"/>
  <c r="C98" i="60"/>
  <c r="D146" i="60" s="1"/>
  <c r="D204" i="60" l="1"/>
  <c r="D127" i="60"/>
  <c r="D151" i="60"/>
  <c r="D156" i="60"/>
  <c r="D152" i="60"/>
  <c r="D143" i="60"/>
  <c r="D140" i="60"/>
  <c r="D125" i="60"/>
  <c r="D121" i="60"/>
  <c r="D117" i="60"/>
  <c r="D114" i="60"/>
  <c r="D110" i="60"/>
  <c r="D103" i="60"/>
  <c r="D147" i="60"/>
  <c r="D118" i="60"/>
  <c r="D100" i="60"/>
  <c r="D155" i="60"/>
  <c r="D139" i="60"/>
  <c r="D136" i="60"/>
  <c r="D133" i="60"/>
  <c r="D130" i="60"/>
  <c r="D124" i="60"/>
  <c r="D120" i="60"/>
  <c r="D113" i="60"/>
  <c r="D109" i="60"/>
  <c r="D106" i="60"/>
  <c r="D102" i="60"/>
  <c r="D150" i="60"/>
  <c r="D144" i="60"/>
  <c r="D134" i="60"/>
  <c r="D128" i="60"/>
  <c r="D122" i="60"/>
  <c r="D111" i="60"/>
  <c r="D104" i="60"/>
  <c r="D154" i="60"/>
  <c r="D148" i="60"/>
  <c r="D145" i="60"/>
  <c r="D138" i="60"/>
  <c r="D135" i="60"/>
  <c r="D132" i="60"/>
  <c r="D129" i="60"/>
  <c r="D123" i="60"/>
  <c r="D119" i="60"/>
  <c r="D116" i="60"/>
  <c r="D112" i="60"/>
  <c r="D108" i="60"/>
  <c r="D105" i="60"/>
  <c r="D101" i="60"/>
  <c r="D153" i="60"/>
  <c r="D141" i="60"/>
  <c r="D137" i="60"/>
  <c r="D131" i="60"/>
  <c r="D126" i="60"/>
  <c r="D115" i="60"/>
  <c r="D107" i="60"/>
  <c r="D142" i="60"/>
  <c r="D149" i="60"/>
  <c r="D99" i="60"/>
  <c r="D199" i="60" l="1"/>
  <c r="C186" i="60"/>
  <c r="D186" i="60" s="1"/>
  <c r="A1" i="59" l="1"/>
  <c r="A1" i="64" s="1"/>
  <c r="A1" i="63" l="1"/>
  <c r="A3" i="65" l="1"/>
  <c r="A1" i="65"/>
  <c r="A3" i="59"/>
  <c r="A3" i="61" s="1"/>
  <c r="E14" i="59"/>
  <c r="F14" i="59" s="1"/>
  <c r="G14" i="59" s="1"/>
  <c r="A3" i="64" l="1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<sst xmlns="http://schemas.openxmlformats.org/spreadsheetml/2006/main" count="958" uniqueCount="660">
  <si>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</si>
  <si>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</si>
  <si>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</si>
  <si>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</si>
  <si>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</si>
  <si>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</si>
  <si>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</si>
  <si>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</si>
  <si>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</si>
  <si>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</si>
  <si>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</si>
  <si>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</si>
  <si>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</si>
  <si>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</si>
  <si>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</si>
  <si>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</si>
  <si>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</si>
  <si>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</si>
  <si>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</si>
  <si>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</si>
  <si>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</si>
  <si>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</si>
  <si>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</si>
  <si>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</si>
  <si>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</si>
  <si>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</si>
  <si>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</si>
  <si>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</si>
  <si>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</si>
  <si>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</si>
  <si>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</si>
  <si>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</si>
  <si>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</si>
  <si>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</si>
  <si>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</si>
  <si>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</si>
  <si>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</si>
  <si>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</si>
  <si>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</si>
  <si>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</si>
  <si>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</si>
  <si>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</si>
  <si>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</si>
  <si>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</si>
  <si>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</si>
  <si>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</si>
  <si>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</si>
  <si>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</si>
  <si>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</si>
  <si>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</si>
  <si>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</si>
  <si>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</si>
  <si>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</si>
  <si>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</si>
  <si>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</si>
  <si>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</si>
  <si>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</si>
  <si>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</si>
  <si>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</si>
  <si>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</si>
  <si>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</si>
  <si>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</si>
  <si>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</si>
  <si>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</si>
  <si>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</si>
  <si>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</si>
  <si>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</si>
  <si>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</si>
  <si>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</si>
  <si>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</si>
  <si>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</si>
  <si>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</si>
  <si>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</si>
  <si>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</si>
  <si>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</si>
  <si>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</si>
  <si>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</si>
  <si>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</si>
  <si>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</si>
  <si>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</si>
  <si>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</si>
  <si>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</si>
  <si>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</si>
  <si>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</si>
  <si>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</si>
  <si>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</si>
  <si>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</si>
  <si>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</si>
  <si>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</si>
  <si>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</si>
  <si>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</si>
  <si>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</si>
  <si>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</si>
  <si>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</si>
  <si>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</si>
  <si>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</si>
  <si>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</si>
  <si>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</si>
  <si>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</si>
  <si>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</si>
  <si>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</si>
  <si>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</si>
  <si>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</si>
  <si>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</si>
  <si>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</si>
  <si>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</si>
  <si>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</si>
  <si>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</si>
  <si>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</si>
  <si>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</si>
  <si>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</si>
  <si>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</si>
  <si>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</si>
  <si>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</si>
  <si>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</si>
  <si>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</si>
  <si>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</si>
  <si>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</si>
  <si>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</si>
  <si>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</si>
  <si>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</si>
  <si>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</si>
  <si>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</si>
  <si>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</si>
  <si>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</si>
  <si>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</si>
  <si>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</si>
  <si>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</si>
  <si>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</si>
  <si>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</si>
  <si>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</si>
  <si>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</si>
  <si>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</si>
  <si>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</si>
  <si>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</si>
  <si>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</si>
  <si>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</si>
  <si>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</si>
  <si>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</si>
  <si>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</si>
  <si>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</si>
  <si>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</si>
  <si>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</si>
  <si>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</si>
  <si>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</si>
  <si>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</si>
  <si>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</si>
  <si>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</si>
  <si>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</si>
  <si>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</si>
  <si>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</si>
  <si>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</si>
  <si>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</si>
  <si>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</si>
  <si>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</si>
  <si>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</si>
  <si>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</si>
  <si>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</si>
  <si>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</si>
  <si>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</si>
  <si>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</si>
  <si>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</si>
  <si>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</si>
  <si>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</si>
  <si>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</si>
  <si>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</si>
  <si>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</si>
  <si>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</si>
  <si>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</si>
  <si>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</si>
  <si>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</si>
  <si>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</si>
  <si>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</si>
  <si>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</si>
  <si>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</si>
  <si>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</si>
  <si>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</si>
  <si>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</si>
  <si>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</si>
  <si>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</si>
  <si>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</si>
  <si>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</si>
  <si>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</si>
  <si>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</si>
  <si>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</si>
  <si>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</si>
  <si>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</si>
  <si>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</si>
  <si>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</si>
  <si>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</si>
  <si>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</si>
  <si>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</si>
  <si>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</si>
  <si>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</si>
  <si>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</si>
  <si>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</si>
  <si>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</si>
  <si>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</si>
  <si>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</si>
  <si>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</si>
  <si>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</si>
  <si>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</si>
  <si>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</si>
  <si>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</si>
  <si>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</si>
  <si>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</si>
  <si>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</si>
  <si>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</si>
  <si>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</si>
  <si>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</si>
  <si>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</si>
  <si>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</si>
  <si>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</si>
  <si>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</si>
  <si>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</si>
  <si>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</si>
  <si>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</si>
  <si>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</si>
  <si>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</si>
  <si>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</si>
  <si>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</si>
  <si>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</si>
  <si>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</si>
  <si>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</si>
  <si>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</si>
  <si>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</si>
  <si>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</si>
  <si>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</si>
  <si>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</si>
  <si>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</si>
  <si>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</si>
  <si>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</si>
  <si>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</si>
  <si>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</si>
  <si>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</si>
  <si>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</si>
  <si>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</si>
  <si>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</si>
  <si>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</si>
  <si>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</si>
  <si>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</si>
  <si>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</si>
  <si>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</si>
  <si>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</si>
  <si>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</si>
  <si>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</si>
  <si>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</si>
  <si>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</si>
  <si>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</si>
  <si>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</si>
  <si>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</si>
  <si>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</si>
  <si>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</si>
  <si>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</si>
  <si>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</si>
  <si>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</si>
  <si>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</si>
  <si>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</si>
  <si>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</si>
  <si>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</si>
  <si>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</si>
  <si>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</si>
  <si>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</si>
  <si>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</si>
  <si>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</si>
  <si>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</si>
  <si>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</si>
  <si>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</si>
  <si>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</si>
  <si>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</si>
  <si>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</si>
  <si>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</si>
  <si>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</si>
  <si>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</si>
  <si>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</si>
  <si>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</si>
  <si>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</si>
  <si>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</si>
  <si>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</si>
  <si>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</si>
  <si>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</si>
  <si>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</si>
  <si>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</si>
  <si>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</si>
  <si>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</si>
  <si>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</si>
  <si>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</si>
  <si>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</si>
  <si>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</si>
  <si>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</si>
  <si>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</si>
  <si>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</si>
  <si>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</si>
  <si>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</si>
  <si>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</si>
  <si>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</si>
  <si>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</si>
  <si>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</si>
  <si>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</si>
  <si>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</si>
  <si>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</si>
  <si>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</si>
  <si>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</si>
  <si>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</si>
  <si>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</si>
  <si>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</si>
  <si>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</si>
  <si>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</si>
  <si>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</si>
  <si>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</si>
  <si>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</si>
  <si>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</si>
  <si>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</si>
  <si>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</si>
  <si>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</si>
  <si>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</si>
  <si>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</si>
  <si>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</si>
  <si>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</si>
  <si>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</si>
  <si>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</si>
  <si>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</si>
  <si>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</si>
  <si>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</si>
  <si>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</si>
  <si>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</si>
  <si>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</si>
  <si>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</si>
  <si>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</si>
  <si>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</si>
  <si>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</si>
  <si>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</si>
  <si>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</si>
  <si>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</si>
  <si>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</si>
  <si>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</si>
  <si>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</si>
  <si>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</si>
  <si>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</si>
  <si>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</si>
  <si>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</si>
  <si>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</si>
  <si>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</si>
  <si>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</si>
  <si>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</si>
  <si>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</si>
  <si>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</si>
  <si>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</si>
  <si>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</si>
  <si>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</si>
  <si>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</si>
  <si>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</si>
  <si>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</si>
  <si>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</si>
  <si>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</si>
  <si>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</si>
  <si>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</si>
  <si>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</si>
  <si>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</si>
  <si>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</si>
  <si>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</si>
  <si>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</si>
  <si>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</si>
  <si>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</si>
  <si>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</si>
  <si>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</si>
  <si>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</si>
  <si>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</si>
  <si>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</si>
  <si>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</si>
  <si>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</si>
  <si>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</si>
  <si>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</si>
  <si>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</si>
  <si>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</si>
  <si>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</si>
  <si>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</si>
  <si>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</si>
  <si>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</si>
  <si>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</si>
  <si>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</si>
  <si>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</si>
  <si>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</si>
  <si>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</si>
  <si>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</si>
  <si>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</si>
  <si>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</si>
  <si>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</si>
  <si>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</si>
  <si>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</si>
  <si>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</si>
  <si>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</si>
  <si>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</si>
  <si>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</si>
  <si>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</si>
  <si>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</si>
  <si>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</si>
  <si>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</si>
  <si>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</si>
  <si>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</si>
  <si>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</si>
  <si>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</si>
  <si>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</si>
  <si>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</si>
  <si>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</si>
  <si>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</si>
  <si>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</si>
  <si>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</si>
  <si>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</si>
  <si>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</si>
  <si>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</si>
  <si>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</si>
  <si>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</si>
  <si>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</si>
  <si>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</si>
  <si>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</si>
  <si>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</si>
  <si>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</si>
  <si>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</si>
  <si>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</si>
  <si>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</si>
  <si>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</si>
  <si>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</si>
  <si>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</si>
  <si>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</si>
  <si>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</si>
  <si>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</si>
  <si>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</si>
  <si>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</si>
  <si>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</si>
  <si>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</si>
  <si>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</si>
  <si>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</si>
  <si>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</si>
  <si>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</si>
  <si>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</si>
  <si>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</si>
  <si>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</si>
  <si>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</si>
  <si>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</si>
  <si>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</si>
  <si>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</si>
  <si>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</si>
  <si>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</si>
  <si>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</si>
  <si>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</si>
  <si>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</si>
  <si>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</si>
  <si>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</si>
  <si>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</si>
  <si>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</si>
  <si>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</si>
  <si>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</si>
  <si>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</si>
  <si>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</si>
  <si>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</si>
  <si>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</si>
  <si>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</si>
  <si>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</si>
  <si>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</si>
  <si>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</si>
  <si>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</si>
  <si>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</si>
  <si>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</si>
  <si>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</si>
  <si>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</si>
  <si>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</si>
  <si>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</si>
  <si>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</si>
  <si>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</si>
  <si>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</si>
  <si>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</si>
  <si>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</si>
  <si>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</si>
  <si>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</si>
  <si>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</si>
  <si>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</si>
  <si>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</si>
  <si>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</si>
  <si>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</si>
  <si>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</si>
  <si>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</si>
  <si>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</si>
  <si>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</si>
  <si>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</si>
  <si>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</si>
  <si>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</si>
  <si>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</si>
  <si>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</si>
  <si>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</si>
  <si>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</si>
  <si>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</si>
  <si>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</si>
  <si>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</si>
  <si>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</si>
  <si>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</si>
  <si>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</si>
  <si>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</si>
  <si>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</si>
  <si>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</si>
  <si>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</si>
  <si>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</si>
  <si>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</si>
  <si>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</si>
  <si>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</si>
  <si>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</si>
  <si>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</si>
  <si>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</si>
  <si>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</si>
  <si>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</si>
  <si>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</si>
  <si>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</si>
  <si>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</si>
  <si>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</si>
  <si>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</si>
  <si>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</si>
  <si>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</si>
  <si>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</si>
  <si>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</si>
  <si>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</si>
  <si>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</si>
  <si>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</si>
  <si>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</si>
  <si>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</si>
  <si>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</si>
  <si>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</si>
  <si>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</si>
  <si>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</si>
  <si>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</si>
  <si>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</si>
  <si>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</si>
  <si>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</si>
  <si>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</si>
  <si>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</si>
  <si>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</si>
  <si>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</si>
  <si>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</si>
  <si>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</si>
  <si>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</si>
  <si>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</si>
  <si>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</si>
  <si>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</si>
  <si>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</si>
  <si>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</si>
  <si>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</si>
  <si>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</si>
  <si>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</si>
  <si>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</si>
  <si>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</si>
  <si>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</si>
  <si>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</si>
  <si>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</si>
  <si>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</si>
  <si>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</si>
  <si>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</si>
  <si>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</si>
  <si>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</si>
  <si>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</si>
  <si>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</si>
  <si>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</si>
  <si>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</si>
  <si>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</si>
  <si>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</si>
  <si>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</si>
  <si>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</si>
  <si>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</si>
  <si>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</si>
  <si>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</si>
  <si>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</si>
  <si>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</si>
  <si>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</si>
  <si>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</si>
  <si>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</si>
  <si>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</si>
  <si>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</si>
  <si>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</si>
  <si>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</si>
  <si>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</si>
  <si>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</si>
  <si>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</si>
  <si>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</si>
  <si>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</si>
  <si>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</si>
  <si>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</si>
  <si>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</si>
  <si>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</si>
  <si>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</si>
  <si>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</si>
  <si>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</si>
  <si>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</si>
  <si>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</si>
  <si>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</si>
  <si>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</si>
  <si>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</si>
  <si>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</si>
  <si>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</si>
  <si>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</si>
  <si>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</si>
  <si>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</si>
  <si>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</si>
  <si>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</si>
  <si>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</si>
  <si>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</si>
  <si>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</si>
  <si>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</si>
  <si>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</si>
  <si>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</si>
  <si>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</si>
  <si>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</si>
  <si>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</si>
  <si>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</si>
  <si>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</si>
  <si>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</si>
  <si>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</si>
  <si>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</si>
  <si>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</si>
  <si>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</si>
  <si>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</si>
  <si>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</si>
  <si>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</si>
  <si>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</si>
  <si>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</si>
  <si>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</si>
  <si>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</si>
  <si>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</si>
  <si>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</si>
  <si>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</si>
  <si>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</si>
  <si>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</si>
  <si>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</si>
  <si>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</si>
  <si>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</si>
  <si>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</si>
  <si>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</si>
  <si>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</si>
  <si>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</si>
  <si>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</si>
  <si>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</si>
  <si>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</si>
  <si>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</si>
  <si>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</si>
  <si>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</si>
  <si>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</si>
  <si>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</si>
  <si>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</si>
  <si>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</si>
  <si>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</si>
  <si>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</si>
  <si>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</si>
  <si>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</si>
  <si>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</si>
  <si>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CP Armando Estrada Sanchez</t>
  </si>
  <si>
    <t>Lic Juana Haydee Escobar Porras</t>
  </si>
  <si>
    <t>Director Administrativo</t>
  </si>
  <si>
    <t>Directora General</t>
  </si>
  <si>
    <t>CENTRO DE CONCILIACION LABORAL DEL ESTADO DE GUANAJUATO</t>
  </si>
  <si>
    <t>Ejercicio</t>
  </si>
  <si>
    <t>Periodicidad</t>
  </si>
  <si>
    <t>Correspondiente del 1 de Enero al 30 de Septiembre de 2022</t>
  </si>
  <si>
    <t>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</si>
</sst>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7"/>
      <color rgb="FF000000"/>
      <name val="Arial"/>
      <family val="2"/>
    </font>
    <font>
      <sz val="7.5"/>
      <color rgb="FF00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9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13" fillId="0" borderId="0" xfId="8" applyFont="1" applyAlignment="1">
      <alignment horizontal="center"/>
    </xf>
    <xf numFmtId="0" fontId="16" fillId="4" borderId="0" xfId="8" applyFont="1" applyFill="1" applyAlignment="1">
      <alignment vertical="center"/>
    </xf>
    <xf numFmtId="0" fontId="16" fillId="4" borderId="0" xfId="8" applyFont="1" applyFill="1" applyAlignment="1">
      <alignment horizontal="left" vertical="center"/>
    </xf>
    <xf numFmtId="4" fontId="12" fillId="0" borderId="0" xfId="15" applyNumberFormat="1" applyFont="1" applyFill="1"/>
    <xf numFmtId="4" fontId="13" fillId="0" borderId="0" xfId="15" applyNumberFormat="1" applyFont="1" applyFill="1"/>
    <xf numFmtId="4" fontId="12" fillId="0" borderId="0" xfId="14" applyNumberFormat="1" applyFont="1" applyFill="1"/>
    <xf numFmtId="4" fontId="13" fillId="0" borderId="0" xfId="14" applyNumberFormat="1" applyFont="1" applyFill="1"/>
    <xf numFmtId="0" fontId="13" fillId="0" borderId="0" xfId="8" applyFont="1" applyAlignment="1"/>
    <xf numFmtId="3" fontId="12" fillId="8" borderId="1" xfId="13" applyNumberFormat="1" applyFont="1" applyFill="1" applyBorder="1" applyAlignment="1">
      <alignment horizontal="right" vertical="center" wrapText="1" indent="1"/>
    </xf>
    <xf numFmtId="0" fontId="12" fillId="0" borderId="9" xfId="13" applyFont="1" applyFill="1" applyBorder="1" applyAlignment="1">
      <alignment horizontal="right" vertical="center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4" fontId="13" fillId="0" borderId="9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4" fontId="13" fillId="0" borderId="1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4" fontId="12" fillId="0" borderId="9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4" fontId="3" fillId="0" borderId="9" xfId="13" applyNumberFormat="1" applyFont="1" applyFill="1" applyBorder="1" applyAlignment="1">
      <alignment horizontal="right" vertical="center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4" fontId="13" fillId="0" borderId="9" xfId="13" applyNumberFormat="1" applyFont="1" applyFill="1" applyBorder="1" applyAlignment="1">
      <alignment horizontal="right" vertical="center"/>
    </xf>
    <xf numFmtId="0" fontId="13" fillId="0" borderId="0" xfId="8" applyFont="1" applyAlignment="1">
      <alignment horizont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1" fillId="0" borderId="0" xfId="8" applyFont="1"/>
    <xf numFmtId="0" fontId="22" fillId="0" borderId="0" xfId="8" applyFont="1"/>
    <xf numFmtId="0" fontId="23" fillId="0" borderId="0" xfId="3" applyFont="1" applyAlignment="1" applyProtection="1">
      <alignment horizontal="left" vertical="top" wrapText="1"/>
      <protection locked="0"/>
    </xf>
  </cellXfs>
  <cellStyles count="16">
    <cellStyle name="Hipervínculo" xfId="11" builtinId="8"/>
    <cellStyle name="Millares" xfId="14" builtinId="3"/>
    <cellStyle name="Millares 2" xfId="1" xr:uid="{00000000-0005-0000-0000-000001000000}"/>
    <cellStyle name="Millares 3" xfId="15" xr:uid="{C719B8B5-BD9D-4402-A1EB-1CFF244C5A24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9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B44" sqref="B44"/>
    </sheetView>
  </sheetViews>
  <sheetFormatPr baseColWidth="10" defaultColWidth="12.81640625" defaultRowHeight="10" x14ac:dyDescent="0.2"/>
  <cols>
    <col min="1" max="1" width="14.7265625" style="14" customWidth="1"/>
    <col min="2" max="2" width="73.81640625" style="14" bestFit="1" customWidth="1"/>
    <col min="3" max="3" width="8" style="14" customWidth="1"/>
    <col min="4" max="4" width="14.7265625" style="14" customWidth="1"/>
    <col min="5" max="16384" width="12.81640625" style="14"/>
  </cols>
  <sheetData>
    <row r="1" spans="1:4" ht="10.5" x14ac:dyDescent="0.2">
      <c r="A1" s="152" t="s">
        <v>655</v>
      </c>
      <c r="B1" s="152"/>
      <c r="C1" s="34" t="s">
        <v>656</v>
      </c>
      <c r="D1" s="131">
        <v>2022</v>
      </c>
    </row>
    <row r="2" spans="1:4" ht="10.5" x14ac:dyDescent="0.2">
      <c r="A2" s="153" t="s">
        <v>1</v>
      </c>
      <c r="B2" s="153"/>
      <c r="C2" s="34" t="s">
        <v>657</v>
      </c>
      <c r="D2" s="130" t="s">
        <v>3</v>
      </c>
    </row>
    <row r="3" spans="1:4" ht="10.5" x14ac:dyDescent="0.2">
      <c r="A3" s="154" t="s">
        <v>658</v>
      </c>
      <c r="B3" s="154"/>
      <c r="C3" s="34" t="s">
        <v>659</v>
      </c>
      <c r="D3" s="131">
        <v>3</v>
      </c>
    </row>
    <row r="4" spans="1:4" ht="10.5" x14ac:dyDescent="0.2">
      <c r="A4" s="154" t="s">
        <v>5</v>
      </c>
      <c r="B4" s="154"/>
      <c r="C4" s="154"/>
      <c r="D4" s="154"/>
    </row>
    <row r="5" spans="1:4" ht="15" customHeight="1" x14ac:dyDescent="0.2">
      <c r="A5" s="127" t="s">
        <v>6</v>
      </c>
      <c r="B5" s="128" t="s">
        <v>7</v>
      </c>
    </row>
    <row r="6" spans="1:4" ht="10.5" x14ac:dyDescent="0.25">
      <c r="A6" s="15"/>
      <c r="B6" s="16"/>
    </row>
    <row r="7" spans="1:4" ht="10.5" x14ac:dyDescent="0.25">
      <c r="A7" s="17"/>
      <c r="B7" s="18" t="s">
        <v>8</v>
      </c>
    </row>
    <row r="8" spans="1:4" ht="10.5" x14ac:dyDescent="0.25">
      <c r="A8" s="17"/>
      <c r="B8" s="18"/>
    </row>
    <row r="9" spans="1:4" ht="10.5" x14ac:dyDescent="0.25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4" x14ac:dyDescent="0.2">
      <c r="A33" s="60"/>
      <c r="B33" s="61"/>
    </row>
    <row r="34" spans="1:4" ht="10.5" x14ac:dyDescent="0.25">
      <c r="A34" s="17"/>
      <c r="B34" s="19"/>
    </row>
    <row r="35" spans="1:4" x14ac:dyDescent="0.2">
      <c r="A35" s="60" t="s">
        <v>56</v>
      </c>
      <c r="B35" s="61" t="s">
        <v>57</v>
      </c>
    </row>
    <row r="36" spans="1:4" x14ac:dyDescent="0.2">
      <c r="A36" s="60" t="s">
        <v>58</v>
      </c>
      <c r="B36" s="61" t="s">
        <v>59</v>
      </c>
    </row>
    <row r="37" spans="1:4" ht="10.5" x14ac:dyDescent="0.25">
      <c r="A37" s="17"/>
      <c r="B37" s="20"/>
    </row>
    <row r="38" spans="1:4" ht="10.5" x14ac:dyDescent="0.25">
      <c r="A38" s="17"/>
      <c r="B38" s="18" t="s">
        <v>60</v>
      </c>
    </row>
    <row r="39" spans="1:4" ht="10.5" x14ac:dyDescent="0.25">
      <c r="A39" s="17" t="s">
        <v>61</v>
      </c>
      <c r="B39" s="61" t="s">
        <v>62</v>
      </c>
    </row>
    <row r="40" spans="1:4" ht="10.5" x14ac:dyDescent="0.25">
      <c r="A40" s="17"/>
      <c r="B40" s="61" t="s">
        <v>63</v>
      </c>
    </row>
    <row r="41" spans="1:4" ht="11" thickBot="1" x14ac:dyDescent="0.3">
      <c r="A41" s="21"/>
      <c r="B41" s="22"/>
    </row>
    <row r="43" spans="1:4" ht="11" customHeight="1" x14ac:dyDescent="0.2">
      <c r="A43" s="178" t="s">
        <v>64</v>
      </c>
      <c r="B43" s="178"/>
      <c r="C43" s="178"/>
      <c r="D43" s="178"/>
    </row>
    <row r="48" spans="1:4" x14ac:dyDescent="0.2">
      <c r="B48" s="40" t="s">
        <v>651</v>
      </c>
      <c r="C48" s="151" t="s">
        <v>652</v>
      </c>
      <c r="D48" s="151"/>
    </row>
    <row r="49" spans="2:4" x14ac:dyDescent="0.2">
      <c r="B49" s="40" t="s">
        <v>653</v>
      </c>
      <c r="C49" s="151" t="s">
        <v>654</v>
      </c>
      <c r="D49" s="151"/>
    </row>
  </sheetData>
  <sheetProtection formatCells="0" formatColumns="0" formatRows="0" autoFilter="0" pivotTables="0"/>
  <mergeCells count="7">
    <mergeCell ref="C48:D48"/>
    <mergeCell ref="C49:D49"/>
    <mergeCell ref="A1:B1"/>
    <mergeCell ref="A2:B2"/>
    <mergeCell ref="A3:B3"/>
    <mergeCell ref="A4:D4"/>
    <mergeCell ref="A43:D43"/>
  </mergeCells>
  <dataValidations count="1">
    <dataValidation type="list" allowBlank="1" showInputMessage="1" showErrorMessage="1" sqref="D3" xr:uid="{838A13DB-027C-4AAC-8B6B-D1D683CD213D}">
      <formula1>"1, 2, 3, 4"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D32"/>
  <sheetViews>
    <sheetView showGridLines="0" workbookViewId="0">
      <selection activeCell="B9" sqref="B9"/>
    </sheetView>
  </sheetViews>
  <sheetFormatPr baseColWidth="10" defaultColWidth="11.453125" defaultRowHeight="10" x14ac:dyDescent="0.2"/>
  <cols>
    <col min="1" max="1" width="3.26953125" style="55" customWidth="1"/>
    <col min="2" max="2" width="63.1796875" style="55" customWidth="1"/>
    <col min="3" max="3" width="22.453125" style="55" customWidth="1"/>
    <col min="4" max="16384" width="11.453125" style="55"/>
  </cols>
  <sheetData>
    <row r="1" spans="1:3" s="54" customFormat="1" ht="18" customHeight="1" x14ac:dyDescent="0.35">
      <c r="A1" s="158" t="str">
        <f>ESF!A1</f>
        <v>CENTRO DE CONCILIACION LABORAL DEL ESTADO DE GUANAJUATO</v>
      </c>
      <c r="B1" s="159"/>
      <c r="C1" s="160"/>
    </row>
    <row r="2" spans="1:3" s="54" customFormat="1" ht="18" customHeight="1" x14ac:dyDescent="0.35">
      <c r="A2" s="161" t="s">
        <v>523</v>
      </c>
      <c r="B2" s="162"/>
      <c r="C2" s="163"/>
    </row>
    <row r="3" spans="1:3" s="54" customFormat="1" ht="18" customHeight="1" x14ac:dyDescent="0.35">
      <c r="A3" s="161" t="str">
        <f>ESF!A3</f>
        <v>Correspondiente del 1 de Enero al 30 de Septiembre de 2022</v>
      </c>
      <c r="B3" s="162"/>
      <c r="C3" s="163"/>
    </row>
    <row r="4" spans="1:3" s="56" customFormat="1" ht="10.5" x14ac:dyDescent="0.25">
      <c r="A4" s="164" t="s">
        <v>524</v>
      </c>
      <c r="B4" s="165"/>
      <c r="C4" s="166"/>
    </row>
    <row r="5" spans="1:3" ht="10.5" x14ac:dyDescent="0.2">
      <c r="A5" s="71" t="s">
        <v>525</v>
      </c>
      <c r="B5" s="71"/>
      <c r="C5" s="137">
        <v>80147173.359999999</v>
      </c>
    </row>
    <row r="6" spans="1:3" ht="10.5" x14ac:dyDescent="0.2">
      <c r="A6" s="72"/>
      <c r="B6" s="73"/>
      <c r="C6" s="138"/>
    </row>
    <row r="7" spans="1:3" ht="10.5" x14ac:dyDescent="0.2">
      <c r="A7" s="79" t="s">
        <v>526</v>
      </c>
      <c r="B7" s="79"/>
      <c r="C7" s="139">
        <f>SUM(C8:C13)</f>
        <v>0</v>
      </c>
    </row>
    <row r="8" spans="1:3" x14ac:dyDescent="0.2">
      <c r="A8" s="85" t="s">
        <v>527</v>
      </c>
      <c r="B8" s="84" t="s">
        <v>313</v>
      </c>
      <c r="C8" s="140">
        <v>0</v>
      </c>
    </row>
    <row r="9" spans="1:3" x14ac:dyDescent="0.2">
      <c r="A9" s="74" t="s">
        <v>528</v>
      </c>
      <c r="B9" s="75" t="s">
        <v>529</v>
      </c>
      <c r="C9" s="140">
        <v>0</v>
      </c>
    </row>
    <row r="10" spans="1:3" x14ac:dyDescent="0.2">
      <c r="A10" s="74" t="s">
        <v>530</v>
      </c>
      <c r="B10" s="75" t="s">
        <v>322</v>
      </c>
      <c r="C10" s="140">
        <v>0</v>
      </c>
    </row>
    <row r="11" spans="1:3" x14ac:dyDescent="0.2">
      <c r="A11" s="74" t="s">
        <v>531</v>
      </c>
      <c r="B11" s="75" t="s">
        <v>323</v>
      </c>
      <c r="C11" s="140">
        <v>0</v>
      </c>
    </row>
    <row r="12" spans="1:3" x14ac:dyDescent="0.2">
      <c r="A12" s="74" t="s">
        <v>532</v>
      </c>
      <c r="B12" s="75" t="s">
        <v>324</v>
      </c>
      <c r="C12" s="140">
        <v>0</v>
      </c>
    </row>
    <row r="13" spans="1:3" x14ac:dyDescent="0.2">
      <c r="A13" s="76" t="s">
        <v>533</v>
      </c>
      <c r="B13" s="77" t="s">
        <v>534</v>
      </c>
      <c r="C13" s="140">
        <v>0</v>
      </c>
    </row>
    <row r="14" spans="1:3" x14ac:dyDescent="0.2">
      <c r="A14" s="72"/>
      <c r="B14" s="78"/>
      <c r="C14" s="141"/>
    </row>
    <row r="15" spans="1:3" ht="10.5" x14ac:dyDescent="0.2">
      <c r="A15" s="79" t="s">
        <v>535</v>
      </c>
      <c r="B15" s="73"/>
      <c r="C15" s="139">
        <f>SUM(C16:C18)</f>
        <v>8862726</v>
      </c>
    </row>
    <row r="16" spans="1:3" x14ac:dyDescent="0.2">
      <c r="A16" s="80">
        <v>3.1</v>
      </c>
      <c r="B16" s="75" t="s">
        <v>536</v>
      </c>
      <c r="C16" s="140">
        <v>0</v>
      </c>
    </row>
    <row r="17" spans="1:4" x14ac:dyDescent="0.2">
      <c r="A17" s="81">
        <v>3.2</v>
      </c>
      <c r="B17" s="75" t="s">
        <v>537</v>
      </c>
      <c r="C17" s="140">
        <v>0</v>
      </c>
    </row>
    <row r="18" spans="1:4" x14ac:dyDescent="0.2">
      <c r="A18" s="81">
        <v>3.3</v>
      </c>
      <c r="B18" s="77" t="s">
        <v>538</v>
      </c>
      <c r="C18" s="142">
        <v>8862726</v>
      </c>
    </row>
    <row r="19" spans="1:4" x14ac:dyDescent="0.2">
      <c r="A19" s="72"/>
      <c r="B19" s="82"/>
      <c r="C19" s="143"/>
    </row>
    <row r="20" spans="1:4" ht="10.5" x14ac:dyDescent="0.2">
      <c r="A20" s="83" t="s">
        <v>539</v>
      </c>
      <c r="B20" s="83"/>
      <c r="C20" s="137">
        <f>C5+C7-C15</f>
        <v>71284447.359999999</v>
      </c>
    </row>
    <row r="22" spans="1:4" x14ac:dyDescent="0.2">
      <c r="A22" s="177" t="s">
        <v>64</v>
      </c>
    </row>
    <row r="23" spans="1:4" x14ac:dyDescent="0.2">
      <c r="A23" s="176"/>
    </row>
    <row r="24" spans="1:4" x14ac:dyDescent="0.2">
      <c r="A24" s="176"/>
    </row>
    <row r="25" spans="1:4" x14ac:dyDescent="0.2">
      <c r="A25" s="176"/>
    </row>
    <row r="26" spans="1:4" x14ac:dyDescent="0.2">
      <c r="A26" s="176"/>
    </row>
    <row r="27" spans="1:4" x14ac:dyDescent="0.2">
      <c r="A27" s="176"/>
    </row>
    <row r="28" spans="1:4" x14ac:dyDescent="0.2">
      <c r="A28" s="176"/>
    </row>
    <row r="31" spans="1:4" x14ac:dyDescent="0.2">
      <c r="B31" s="40" t="s">
        <v>651</v>
      </c>
      <c r="C31" s="40" t="s">
        <v>652</v>
      </c>
      <c r="D31" s="136"/>
    </row>
    <row r="32" spans="1:4" x14ac:dyDescent="0.2">
      <c r="B32" s="40" t="s">
        <v>653</v>
      </c>
      <c r="C32" s="40" t="s">
        <v>654</v>
      </c>
      <c r="D32" s="136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9"/>
  <sheetViews>
    <sheetView showGridLines="0" topLeftCell="A25" workbookViewId="0">
      <selection activeCell="B44" sqref="B44"/>
    </sheetView>
  </sheetViews>
  <sheetFormatPr baseColWidth="10" defaultColWidth="11.453125" defaultRowHeight="10" x14ac:dyDescent="0.2"/>
  <cols>
    <col min="1" max="1" width="3.7265625" style="55" customWidth="1"/>
    <col min="2" max="2" width="62.1796875" style="55" customWidth="1"/>
    <col min="3" max="3" width="23.6328125" style="55" customWidth="1"/>
    <col min="4" max="16384" width="11.453125" style="55"/>
  </cols>
  <sheetData>
    <row r="1" spans="1:3" s="57" customFormat="1" ht="19" customHeight="1" x14ac:dyDescent="0.35">
      <c r="A1" s="167" t="str">
        <f>ESF!A1</f>
        <v>CENTRO DE CONCILIACION LABORAL DEL ESTADO DE GUANAJUATO</v>
      </c>
      <c r="B1" s="168"/>
      <c r="C1" s="169"/>
    </row>
    <row r="2" spans="1:3" s="57" customFormat="1" ht="19" customHeight="1" x14ac:dyDescent="0.35">
      <c r="A2" s="170" t="s">
        <v>540</v>
      </c>
      <c r="B2" s="171"/>
      <c r="C2" s="172"/>
    </row>
    <row r="3" spans="1:3" s="57" customFormat="1" ht="19" customHeight="1" x14ac:dyDescent="0.35">
      <c r="A3" s="170" t="str">
        <f>ESF!A3</f>
        <v>Correspondiente del 1 de Enero al 30 de Septiembre de 2022</v>
      </c>
      <c r="B3" s="171"/>
      <c r="C3" s="172"/>
    </row>
    <row r="4" spans="1:3" ht="10.5" x14ac:dyDescent="0.2">
      <c r="A4" s="164" t="s">
        <v>524</v>
      </c>
      <c r="B4" s="165"/>
      <c r="C4" s="166"/>
    </row>
    <row r="5" spans="1:3" ht="10.5" x14ac:dyDescent="0.2">
      <c r="A5" s="91" t="s">
        <v>541</v>
      </c>
      <c r="B5" s="71"/>
      <c r="C5" s="144">
        <v>73263460.090000004</v>
      </c>
    </row>
    <row r="6" spans="1:3" ht="10.5" x14ac:dyDescent="0.2">
      <c r="A6" s="87"/>
      <c r="B6" s="73"/>
      <c r="C6" s="145"/>
    </row>
    <row r="7" spans="1:3" ht="10.5" x14ac:dyDescent="0.2">
      <c r="A7" s="79" t="s">
        <v>542</v>
      </c>
      <c r="B7" s="88"/>
      <c r="C7" s="139">
        <f>SUM(C8:C28)</f>
        <v>11563366</v>
      </c>
    </row>
    <row r="8" spans="1:3" ht="10.5" x14ac:dyDescent="0.2">
      <c r="A8" s="92">
        <v>2.1</v>
      </c>
      <c r="B8" s="93" t="s">
        <v>344</v>
      </c>
      <c r="C8" s="146">
        <v>0</v>
      </c>
    </row>
    <row r="9" spans="1:3" ht="10.5" x14ac:dyDescent="0.2">
      <c r="A9" s="92">
        <v>2.2000000000000002</v>
      </c>
      <c r="B9" s="93" t="s">
        <v>341</v>
      </c>
      <c r="C9" s="146">
        <v>0</v>
      </c>
    </row>
    <row r="10" spans="1:3" x14ac:dyDescent="0.2">
      <c r="A10" s="97">
        <v>2.2999999999999998</v>
      </c>
      <c r="B10" s="86" t="s">
        <v>130</v>
      </c>
      <c r="C10" s="146">
        <v>30740</v>
      </c>
    </row>
    <row r="11" spans="1:3" x14ac:dyDescent="0.2">
      <c r="A11" s="97">
        <v>2.4</v>
      </c>
      <c r="B11" s="86" t="s">
        <v>131</v>
      </c>
      <c r="C11" s="146">
        <v>0</v>
      </c>
    </row>
    <row r="12" spans="1:3" x14ac:dyDescent="0.2">
      <c r="A12" s="97">
        <v>2.5</v>
      </c>
      <c r="B12" s="86" t="s">
        <v>132</v>
      </c>
      <c r="C12" s="146">
        <v>0</v>
      </c>
    </row>
    <row r="13" spans="1:3" x14ac:dyDescent="0.2">
      <c r="A13" s="97">
        <v>2.6</v>
      </c>
      <c r="B13" s="86" t="s">
        <v>133</v>
      </c>
      <c r="C13" s="146">
        <v>8862726</v>
      </c>
    </row>
    <row r="14" spans="1:3" x14ac:dyDescent="0.2">
      <c r="A14" s="97">
        <v>2.7</v>
      </c>
      <c r="B14" s="86" t="s">
        <v>134</v>
      </c>
      <c r="C14" s="146">
        <v>0</v>
      </c>
    </row>
    <row r="15" spans="1:3" x14ac:dyDescent="0.2">
      <c r="A15" s="97">
        <v>2.8</v>
      </c>
      <c r="B15" s="86" t="s">
        <v>135</v>
      </c>
      <c r="C15" s="146">
        <v>2669900</v>
      </c>
    </row>
    <row r="16" spans="1:3" x14ac:dyDescent="0.2">
      <c r="A16" s="97">
        <v>2.9</v>
      </c>
      <c r="B16" s="86" t="s">
        <v>137</v>
      </c>
      <c r="C16" s="146">
        <v>0</v>
      </c>
    </row>
    <row r="17" spans="1:3" x14ac:dyDescent="0.2">
      <c r="A17" s="97" t="s">
        <v>543</v>
      </c>
      <c r="B17" s="86" t="s">
        <v>544</v>
      </c>
      <c r="C17" s="146">
        <v>0</v>
      </c>
    </row>
    <row r="18" spans="1:3" x14ac:dyDescent="0.2">
      <c r="A18" s="97" t="s">
        <v>545</v>
      </c>
      <c r="B18" s="86" t="s">
        <v>141</v>
      </c>
      <c r="C18" s="146">
        <v>0</v>
      </c>
    </row>
    <row r="19" spans="1:3" x14ac:dyDescent="0.2">
      <c r="A19" s="97" t="s">
        <v>546</v>
      </c>
      <c r="B19" s="86" t="s">
        <v>547</v>
      </c>
      <c r="C19" s="146">
        <v>0</v>
      </c>
    </row>
    <row r="20" spans="1:3" x14ac:dyDescent="0.2">
      <c r="A20" s="97" t="s">
        <v>548</v>
      </c>
      <c r="B20" s="86" t="s">
        <v>549</v>
      </c>
      <c r="C20" s="146">
        <v>0</v>
      </c>
    </row>
    <row r="21" spans="1:3" x14ac:dyDescent="0.2">
      <c r="A21" s="97" t="s">
        <v>550</v>
      </c>
      <c r="B21" s="86" t="s">
        <v>551</v>
      </c>
      <c r="C21" s="146">
        <v>0</v>
      </c>
    </row>
    <row r="22" spans="1:3" x14ac:dyDescent="0.2">
      <c r="A22" s="97" t="s">
        <v>552</v>
      </c>
      <c r="B22" s="86" t="s">
        <v>553</v>
      </c>
      <c r="C22" s="146">
        <v>0</v>
      </c>
    </row>
    <row r="23" spans="1:3" x14ac:dyDescent="0.2">
      <c r="A23" s="97" t="s">
        <v>554</v>
      </c>
      <c r="B23" s="86" t="s">
        <v>555</v>
      </c>
      <c r="C23" s="146">
        <v>0</v>
      </c>
    </row>
    <row r="24" spans="1:3" x14ac:dyDescent="0.2">
      <c r="A24" s="97" t="s">
        <v>556</v>
      </c>
      <c r="B24" s="86" t="s">
        <v>557</v>
      </c>
      <c r="C24" s="146">
        <v>0</v>
      </c>
    </row>
    <row r="25" spans="1:3" x14ac:dyDescent="0.2">
      <c r="A25" s="97" t="s">
        <v>558</v>
      </c>
      <c r="B25" s="86" t="s">
        <v>559</v>
      </c>
      <c r="C25" s="146">
        <v>0</v>
      </c>
    </row>
    <row r="26" spans="1:3" x14ac:dyDescent="0.2">
      <c r="A26" s="97" t="s">
        <v>560</v>
      </c>
      <c r="B26" s="86" t="s">
        <v>561</v>
      </c>
      <c r="C26" s="146">
        <v>0</v>
      </c>
    </row>
    <row r="27" spans="1:3" x14ac:dyDescent="0.2">
      <c r="A27" s="97" t="s">
        <v>562</v>
      </c>
      <c r="B27" s="86" t="s">
        <v>563</v>
      </c>
      <c r="C27" s="146">
        <v>0</v>
      </c>
    </row>
    <row r="28" spans="1:3" x14ac:dyDescent="0.2">
      <c r="A28" s="97" t="s">
        <v>564</v>
      </c>
      <c r="B28" s="93" t="s">
        <v>565</v>
      </c>
      <c r="C28" s="146">
        <v>0</v>
      </c>
    </row>
    <row r="29" spans="1:3" x14ac:dyDescent="0.2">
      <c r="A29" s="98"/>
      <c r="B29" s="94"/>
      <c r="C29" s="147"/>
    </row>
    <row r="30" spans="1:3" ht="10.5" x14ac:dyDescent="0.2">
      <c r="A30" s="95" t="s">
        <v>566</v>
      </c>
      <c r="B30" s="96"/>
      <c r="C30" s="148">
        <f>SUM(C31:C37)</f>
        <v>3.1</v>
      </c>
    </row>
    <row r="31" spans="1:3" x14ac:dyDescent="0.2">
      <c r="A31" s="97" t="s">
        <v>567</v>
      </c>
      <c r="B31" s="86" t="s">
        <v>414</v>
      </c>
      <c r="C31" s="146">
        <v>0</v>
      </c>
    </row>
    <row r="32" spans="1:3" x14ac:dyDescent="0.2">
      <c r="A32" s="97" t="s">
        <v>568</v>
      </c>
      <c r="B32" s="86" t="s">
        <v>423</v>
      </c>
      <c r="C32" s="146">
        <v>0</v>
      </c>
    </row>
    <row r="33" spans="1:3" x14ac:dyDescent="0.2">
      <c r="A33" s="97" t="s">
        <v>569</v>
      </c>
      <c r="B33" s="86" t="s">
        <v>426</v>
      </c>
      <c r="C33" s="146">
        <v>0</v>
      </c>
    </row>
    <row r="34" spans="1:3" x14ac:dyDescent="0.2">
      <c r="A34" s="97" t="s">
        <v>570</v>
      </c>
      <c r="B34" s="86" t="s">
        <v>571</v>
      </c>
      <c r="C34" s="146">
        <v>0</v>
      </c>
    </row>
    <row r="35" spans="1:3" x14ac:dyDescent="0.2">
      <c r="A35" s="97" t="s">
        <v>572</v>
      </c>
      <c r="B35" s="86" t="s">
        <v>573</v>
      </c>
      <c r="C35" s="146">
        <v>0</v>
      </c>
    </row>
    <row r="36" spans="1:3" x14ac:dyDescent="0.2">
      <c r="A36" s="97" t="s">
        <v>574</v>
      </c>
      <c r="B36" s="86" t="s">
        <v>434</v>
      </c>
      <c r="C36" s="146">
        <v>3.1</v>
      </c>
    </row>
    <row r="37" spans="1:3" x14ac:dyDescent="0.2">
      <c r="A37" s="97" t="s">
        <v>575</v>
      </c>
      <c r="B37" s="93" t="s">
        <v>576</v>
      </c>
      <c r="C37" s="149">
        <v>0</v>
      </c>
    </row>
    <row r="38" spans="1:3" x14ac:dyDescent="0.2">
      <c r="A38" s="87"/>
      <c r="B38" s="89"/>
      <c r="C38" s="150"/>
    </row>
    <row r="39" spans="1:3" ht="10.5" x14ac:dyDescent="0.2">
      <c r="A39" s="90" t="s">
        <v>577</v>
      </c>
      <c r="B39" s="71"/>
      <c r="C39" s="137">
        <f>C5-C7+C30</f>
        <v>61700097.190000005</v>
      </c>
    </row>
    <row r="41" spans="1:3" x14ac:dyDescent="0.2">
      <c r="A41" s="177" t="s">
        <v>64</v>
      </c>
    </row>
    <row r="48" spans="1:3" x14ac:dyDescent="0.2">
      <c r="B48" s="40" t="s">
        <v>651</v>
      </c>
      <c r="C48" s="40" t="s">
        <v>652</v>
      </c>
    </row>
    <row r="49" spans="2:3" x14ac:dyDescent="0.2">
      <c r="B49" s="40" t="s">
        <v>653</v>
      </c>
      <c r="C49" s="40" t="s">
        <v>654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60"/>
  <sheetViews>
    <sheetView topLeftCell="A43" zoomScaleNormal="100" workbookViewId="0">
      <selection activeCell="B53" sqref="B53"/>
    </sheetView>
  </sheetViews>
  <sheetFormatPr baseColWidth="10" defaultColWidth="9.1796875" defaultRowHeight="10" x14ac:dyDescent="0.2"/>
  <cols>
    <col min="1" max="1" width="12.7265625" style="47" customWidth="1"/>
    <col min="2" max="2" width="72.1796875" style="47" customWidth="1"/>
    <col min="3" max="7" width="15.7265625" style="47" customWidth="1"/>
    <col min="8" max="8" width="11.7265625" style="47" customWidth="1"/>
    <col min="9" max="9" width="13.453125" style="47" customWidth="1"/>
    <col min="10" max="10" width="13.1796875" style="47" customWidth="1"/>
    <col min="11" max="16384" width="9.1796875" style="47"/>
  </cols>
  <sheetData>
    <row r="1" spans="1:10" ht="19" customHeight="1" x14ac:dyDescent="0.2">
      <c r="A1" s="157" t="str">
        <f>'Notas a los Edos Financieros'!A1</f>
        <v>CENTRO DE CONCILIACION LABORAL DEL ESTADO DE GUANAJUATO</v>
      </c>
      <c r="B1" s="173"/>
      <c r="C1" s="173"/>
      <c r="D1" s="173"/>
      <c r="E1" s="173"/>
      <c r="F1" s="173"/>
      <c r="G1" s="45" t="s">
        <v>0</v>
      </c>
      <c r="H1" s="46">
        <f>'Notas a los Edos Financieros'!D1</f>
        <v>2022</v>
      </c>
    </row>
    <row r="2" spans="1:10" ht="19" customHeight="1" x14ac:dyDescent="0.2">
      <c r="A2" s="157" t="s">
        <v>578</v>
      </c>
      <c r="B2" s="173"/>
      <c r="C2" s="173"/>
      <c r="D2" s="173"/>
      <c r="E2" s="173"/>
      <c r="F2" s="173"/>
      <c r="G2" s="45" t="s">
        <v>2</v>
      </c>
      <c r="H2" s="46" t="str">
        <f>'Notas a los Edos Financieros'!D2</f>
        <v>Trimestral</v>
      </c>
    </row>
    <row r="3" spans="1:10" ht="19" customHeight="1" x14ac:dyDescent="0.2">
      <c r="A3" s="157" t="str">
        <f>'Notas a los Edos Financieros'!A3</f>
        <v>Correspondiente del 1 de Enero al 30 de Septiembre de 2022</v>
      </c>
      <c r="B3" s="173"/>
      <c r="C3" s="173"/>
      <c r="D3" s="173"/>
      <c r="E3" s="173"/>
      <c r="F3" s="173"/>
      <c r="G3" s="45" t="s">
        <v>4</v>
      </c>
      <c r="H3" s="46">
        <f>'Notas a los Edos Financieros'!D3</f>
        <v>3</v>
      </c>
    </row>
    <row r="4" spans="1:10" ht="10.5" x14ac:dyDescent="0.25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5" customHeight="1" x14ac:dyDescent="0.2">
      <c r="A7" s="112" t="s">
        <v>68</v>
      </c>
      <c r="B7" s="112" t="s">
        <v>579</v>
      </c>
      <c r="C7" s="111" t="s">
        <v>580</v>
      </c>
      <c r="D7" s="111" t="s">
        <v>581</v>
      </c>
      <c r="E7" s="111" t="s">
        <v>582</v>
      </c>
      <c r="F7" s="111" t="s">
        <v>583</v>
      </c>
      <c r="G7" s="111" t="s">
        <v>584</v>
      </c>
      <c r="H7" s="111" t="s">
        <v>585</v>
      </c>
      <c r="I7" s="111" t="s">
        <v>586</v>
      </c>
      <c r="J7" s="111" t="s">
        <v>587</v>
      </c>
    </row>
    <row r="8" spans="1:10" s="59" customFormat="1" ht="10.5" x14ac:dyDescent="0.25">
      <c r="A8" s="58">
        <v>7000</v>
      </c>
      <c r="B8" s="59" t="s">
        <v>588</v>
      </c>
    </row>
    <row r="9" spans="1:10" x14ac:dyDescent="0.2">
      <c r="A9" s="47">
        <v>7110</v>
      </c>
      <c r="B9" s="47" t="s">
        <v>584</v>
      </c>
      <c r="C9" s="52">
        <v>0</v>
      </c>
      <c r="D9" s="52">
        <v>0</v>
      </c>
      <c r="E9" s="52">
        <v>0</v>
      </c>
      <c r="F9" s="52">
        <f>C9+D9+E9</f>
        <v>0</v>
      </c>
    </row>
    <row r="10" spans="1:10" x14ac:dyDescent="0.2">
      <c r="A10" s="47">
        <v>7120</v>
      </c>
      <c r="B10" s="47" t="s">
        <v>589</v>
      </c>
      <c r="C10" s="52">
        <v>0</v>
      </c>
      <c r="D10" s="52">
        <v>0</v>
      </c>
      <c r="E10" s="52">
        <v>0</v>
      </c>
      <c r="F10" s="52">
        <f t="shared" ref="F10:F34" si="0">C10+D10+E10</f>
        <v>0</v>
      </c>
    </row>
    <row r="11" spans="1:10" x14ac:dyDescent="0.2">
      <c r="A11" s="47">
        <v>7130</v>
      </c>
      <c r="B11" s="47" t="s">
        <v>590</v>
      </c>
      <c r="C11" s="52">
        <v>0</v>
      </c>
      <c r="D11" s="52">
        <v>0</v>
      </c>
      <c r="E11" s="52">
        <v>0</v>
      </c>
      <c r="F11" s="52">
        <f t="shared" si="0"/>
        <v>0</v>
      </c>
    </row>
    <row r="12" spans="1:10" x14ac:dyDescent="0.2">
      <c r="A12" s="47">
        <v>7140</v>
      </c>
      <c r="B12" s="47" t="s">
        <v>591</v>
      </c>
      <c r="C12" s="52">
        <v>0</v>
      </c>
      <c r="D12" s="52">
        <v>0</v>
      </c>
      <c r="E12" s="52">
        <v>0</v>
      </c>
      <c r="F12" s="52">
        <f t="shared" si="0"/>
        <v>0</v>
      </c>
    </row>
    <row r="13" spans="1:10" x14ac:dyDescent="0.2">
      <c r="A13" s="47">
        <v>7150</v>
      </c>
      <c r="B13" s="47" t="s">
        <v>592</v>
      </c>
      <c r="C13" s="52">
        <v>0</v>
      </c>
      <c r="D13" s="52">
        <v>0</v>
      </c>
      <c r="E13" s="52">
        <v>0</v>
      </c>
      <c r="F13" s="52">
        <f t="shared" si="0"/>
        <v>0</v>
      </c>
    </row>
    <row r="14" spans="1:10" x14ac:dyDescent="0.2">
      <c r="A14" s="47">
        <v>7160</v>
      </c>
      <c r="B14" s="47" t="s">
        <v>593</v>
      </c>
      <c r="C14" s="52">
        <v>0</v>
      </c>
      <c r="D14" s="52">
        <v>0</v>
      </c>
      <c r="E14" s="52">
        <v>0</v>
      </c>
      <c r="F14" s="52">
        <f t="shared" si="0"/>
        <v>0</v>
      </c>
    </row>
    <row r="15" spans="1:10" x14ac:dyDescent="0.2">
      <c r="A15" s="47">
        <v>7210</v>
      </c>
      <c r="B15" s="47" t="s">
        <v>594</v>
      </c>
      <c r="C15" s="52">
        <v>0</v>
      </c>
      <c r="D15" s="52">
        <v>0</v>
      </c>
      <c r="E15" s="52">
        <v>0</v>
      </c>
      <c r="F15" s="52">
        <f t="shared" si="0"/>
        <v>0</v>
      </c>
    </row>
    <row r="16" spans="1:10" x14ac:dyDescent="0.2">
      <c r="A16" s="47">
        <v>7220</v>
      </c>
      <c r="B16" s="47" t="s">
        <v>595</v>
      </c>
      <c r="C16" s="52">
        <v>0</v>
      </c>
      <c r="D16" s="52">
        <v>0</v>
      </c>
      <c r="E16" s="52">
        <v>0</v>
      </c>
      <c r="F16" s="52">
        <f t="shared" si="0"/>
        <v>0</v>
      </c>
    </row>
    <row r="17" spans="1:6" x14ac:dyDescent="0.2">
      <c r="A17" s="47">
        <v>7230</v>
      </c>
      <c r="B17" s="47" t="s">
        <v>596</v>
      </c>
      <c r="C17" s="52">
        <v>0</v>
      </c>
      <c r="D17" s="52">
        <v>0</v>
      </c>
      <c r="E17" s="52">
        <v>0</v>
      </c>
      <c r="F17" s="52">
        <f t="shared" si="0"/>
        <v>0</v>
      </c>
    </row>
    <row r="18" spans="1:6" x14ac:dyDescent="0.2">
      <c r="A18" s="47">
        <v>7240</v>
      </c>
      <c r="B18" s="47" t="s">
        <v>597</v>
      </c>
      <c r="C18" s="52">
        <v>0</v>
      </c>
      <c r="D18" s="52">
        <v>0</v>
      </c>
      <c r="E18" s="52">
        <v>0</v>
      </c>
      <c r="F18" s="52">
        <f t="shared" si="0"/>
        <v>0</v>
      </c>
    </row>
    <row r="19" spans="1:6" x14ac:dyDescent="0.2">
      <c r="A19" s="47">
        <v>7250</v>
      </c>
      <c r="B19" s="47" t="s">
        <v>598</v>
      </c>
      <c r="C19" s="52">
        <v>0</v>
      </c>
      <c r="D19" s="52">
        <v>0</v>
      </c>
      <c r="E19" s="52">
        <v>0</v>
      </c>
      <c r="F19" s="52">
        <f t="shared" si="0"/>
        <v>0</v>
      </c>
    </row>
    <row r="20" spans="1:6" x14ac:dyDescent="0.2">
      <c r="A20" s="47">
        <v>7260</v>
      </c>
      <c r="B20" s="47" t="s">
        <v>599</v>
      </c>
      <c r="C20" s="52">
        <v>0</v>
      </c>
      <c r="D20" s="52">
        <v>0</v>
      </c>
      <c r="E20" s="52">
        <v>0</v>
      </c>
      <c r="F20" s="52">
        <f t="shared" si="0"/>
        <v>0</v>
      </c>
    </row>
    <row r="21" spans="1:6" x14ac:dyDescent="0.2">
      <c r="A21" s="47">
        <v>7310</v>
      </c>
      <c r="B21" s="47" t="s">
        <v>600</v>
      </c>
      <c r="C21" s="52">
        <v>0</v>
      </c>
      <c r="D21" s="52">
        <v>0</v>
      </c>
      <c r="E21" s="52">
        <v>0</v>
      </c>
      <c r="F21" s="52">
        <f t="shared" si="0"/>
        <v>0</v>
      </c>
    </row>
    <row r="22" spans="1:6" x14ac:dyDescent="0.2">
      <c r="A22" s="47">
        <v>7320</v>
      </c>
      <c r="B22" s="47" t="s">
        <v>601</v>
      </c>
      <c r="C22" s="52">
        <v>0</v>
      </c>
      <c r="D22" s="52">
        <v>0</v>
      </c>
      <c r="E22" s="52">
        <v>0</v>
      </c>
      <c r="F22" s="52">
        <f t="shared" si="0"/>
        <v>0</v>
      </c>
    </row>
    <row r="23" spans="1:6" x14ac:dyDescent="0.2">
      <c r="A23" s="47">
        <v>7330</v>
      </c>
      <c r="B23" s="47" t="s">
        <v>602</v>
      </c>
      <c r="C23" s="52">
        <v>0</v>
      </c>
      <c r="D23" s="52">
        <v>0</v>
      </c>
      <c r="E23" s="52">
        <v>0</v>
      </c>
      <c r="F23" s="52">
        <f t="shared" si="0"/>
        <v>0</v>
      </c>
    </row>
    <row r="24" spans="1:6" x14ac:dyDescent="0.2">
      <c r="A24" s="47">
        <v>7340</v>
      </c>
      <c r="B24" s="47" t="s">
        <v>603</v>
      </c>
      <c r="C24" s="52">
        <v>0</v>
      </c>
      <c r="D24" s="52">
        <v>0</v>
      </c>
      <c r="E24" s="52">
        <v>0</v>
      </c>
      <c r="F24" s="52">
        <f t="shared" si="0"/>
        <v>0</v>
      </c>
    </row>
    <row r="25" spans="1:6" x14ac:dyDescent="0.2">
      <c r="A25" s="47">
        <v>7350</v>
      </c>
      <c r="B25" s="47" t="s">
        <v>604</v>
      </c>
      <c r="C25" s="52">
        <v>0</v>
      </c>
      <c r="D25" s="52">
        <v>0</v>
      </c>
      <c r="E25" s="52">
        <v>0</v>
      </c>
      <c r="F25" s="52">
        <f t="shared" si="0"/>
        <v>0</v>
      </c>
    </row>
    <row r="26" spans="1:6" x14ac:dyDescent="0.2">
      <c r="A26" s="47">
        <v>7360</v>
      </c>
      <c r="B26" s="47" t="s">
        <v>605</v>
      </c>
      <c r="C26" s="52">
        <v>0</v>
      </c>
      <c r="D26" s="52">
        <v>0</v>
      </c>
      <c r="E26" s="52">
        <v>0</v>
      </c>
      <c r="F26" s="52">
        <f t="shared" si="0"/>
        <v>0</v>
      </c>
    </row>
    <row r="27" spans="1:6" x14ac:dyDescent="0.2">
      <c r="A27" s="47">
        <v>7410</v>
      </c>
      <c r="B27" s="47" t="s">
        <v>606</v>
      </c>
      <c r="C27" s="52">
        <v>0</v>
      </c>
      <c r="D27" s="52">
        <v>0</v>
      </c>
      <c r="E27" s="52">
        <v>0</v>
      </c>
      <c r="F27" s="52">
        <f t="shared" si="0"/>
        <v>0</v>
      </c>
    </row>
    <row r="28" spans="1:6" x14ac:dyDescent="0.2">
      <c r="A28" s="47">
        <v>7420</v>
      </c>
      <c r="B28" s="47" t="s">
        <v>607</v>
      </c>
      <c r="C28" s="52">
        <v>0</v>
      </c>
      <c r="D28" s="52">
        <v>0</v>
      </c>
      <c r="E28" s="52">
        <v>0</v>
      </c>
      <c r="F28" s="52">
        <f t="shared" si="0"/>
        <v>0</v>
      </c>
    </row>
    <row r="29" spans="1:6" x14ac:dyDescent="0.2">
      <c r="A29" s="47">
        <v>7510</v>
      </c>
      <c r="B29" s="47" t="s">
        <v>608</v>
      </c>
      <c r="C29" s="52">
        <v>0</v>
      </c>
      <c r="D29" s="52">
        <v>0</v>
      </c>
      <c r="E29" s="52">
        <v>0</v>
      </c>
      <c r="F29" s="52">
        <f t="shared" si="0"/>
        <v>0</v>
      </c>
    </row>
    <row r="30" spans="1:6" x14ac:dyDescent="0.2">
      <c r="A30" s="47">
        <v>7520</v>
      </c>
      <c r="B30" s="47" t="s">
        <v>609</v>
      </c>
      <c r="C30" s="52">
        <v>0</v>
      </c>
      <c r="D30" s="52">
        <v>0</v>
      </c>
      <c r="E30" s="52">
        <v>0</v>
      </c>
      <c r="F30" s="52">
        <f t="shared" si="0"/>
        <v>0</v>
      </c>
    </row>
    <row r="31" spans="1:6" x14ac:dyDescent="0.2">
      <c r="A31" s="47">
        <v>7610</v>
      </c>
      <c r="B31" s="47" t="s">
        <v>610</v>
      </c>
      <c r="C31" s="52">
        <v>0</v>
      </c>
      <c r="D31" s="52">
        <v>0</v>
      </c>
      <c r="E31" s="52">
        <v>0</v>
      </c>
      <c r="F31" s="52">
        <f t="shared" si="0"/>
        <v>0</v>
      </c>
    </row>
    <row r="32" spans="1:6" x14ac:dyDescent="0.2">
      <c r="A32" s="47">
        <v>7620</v>
      </c>
      <c r="B32" s="47" t="s">
        <v>611</v>
      </c>
      <c r="C32" s="52">
        <v>0</v>
      </c>
      <c r="D32" s="52">
        <v>0</v>
      </c>
      <c r="E32" s="52">
        <v>0</v>
      </c>
      <c r="F32" s="52">
        <f t="shared" si="0"/>
        <v>0</v>
      </c>
    </row>
    <row r="33" spans="1:6" x14ac:dyDescent="0.2">
      <c r="A33" s="47">
        <v>7630</v>
      </c>
      <c r="B33" s="47" t="s">
        <v>612</v>
      </c>
      <c r="C33" s="52">
        <v>0</v>
      </c>
      <c r="D33" s="52">
        <v>0</v>
      </c>
      <c r="E33" s="52">
        <v>0</v>
      </c>
      <c r="F33" s="52">
        <f t="shared" si="0"/>
        <v>0</v>
      </c>
    </row>
    <row r="34" spans="1:6" x14ac:dyDescent="0.2">
      <c r="A34" s="47">
        <v>7640</v>
      </c>
      <c r="B34" s="47" t="s">
        <v>613</v>
      </c>
      <c r="C34" s="52">
        <v>0</v>
      </c>
      <c r="D34" s="52">
        <v>0</v>
      </c>
      <c r="E34" s="52">
        <v>0</v>
      </c>
      <c r="F34" s="52">
        <f t="shared" si="0"/>
        <v>0</v>
      </c>
    </row>
    <row r="35" spans="1:6" s="59" customFormat="1" ht="10.5" x14ac:dyDescent="0.25">
      <c r="A35" s="58">
        <v>8000</v>
      </c>
      <c r="B35" s="59" t="s">
        <v>614</v>
      </c>
    </row>
    <row r="36" spans="1:6" x14ac:dyDescent="0.2">
      <c r="A36" s="47">
        <v>8110</v>
      </c>
      <c r="B36" s="47" t="s">
        <v>615</v>
      </c>
      <c r="C36" s="52">
        <v>0</v>
      </c>
      <c r="D36" s="52">
        <v>125600852</v>
      </c>
      <c r="E36" s="52">
        <v>0</v>
      </c>
      <c r="F36" s="52">
        <f t="shared" ref="F36:F47" si="1">C36+D36+E36</f>
        <v>125600852</v>
      </c>
    </row>
    <row r="37" spans="1:6" x14ac:dyDescent="0.2">
      <c r="A37" s="47">
        <v>8120</v>
      </c>
      <c r="B37" s="47" t="s">
        <v>616</v>
      </c>
      <c r="C37" s="52">
        <v>0</v>
      </c>
      <c r="D37" s="52">
        <v>82443679.099999994</v>
      </c>
      <c r="E37" s="52">
        <v>-146468324.66999999</v>
      </c>
      <c r="F37" s="52">
        <f t="shared" si="1"/>
        <v>-64024645.569999993</v>
      </c>
    </row>
    <row r="38" spans="1:6" x14ac:dyDescent="0.2">
      <c r="A38" s="47">
        <v>8130</v>
      </c>
      <c r="B38" s="47" t="s">
        <v>617</v>
      </c>
      <c r="C38" s="52">
        <v>0</v>
      </c>
      <c r="D38" s="52">
        <v>20867472.670000002</v>
      </c>
      <c r="E38" s="52">
        <v>-2296505.7400000002</v>
      </c>
      <c r="F38" s="52">
        <f t="shared" si="1"/>
        <v>18570966.93</v>
      </c>
    </row>
    <row r="39" spans="1:6" x14ac:dyDescent="0.2">
      <c r="A39" s="47">
        <v>8140</v>
      </c>
      <c r="B39" s="47" t="s">
        <v>618</v>
      </c>
      <c r="C39" s="52">
        <v>0</v>
      </c>
      <c r="D39" s="52">
        <v>80147173.359999999</v>
      </c>
      <c r="E39" s="52">
        <v>-80147173.359999999</v>
      </c>
      <c r="F39" s="52">
        <f t="shared" si="1"/>
        <v>0</v>
      </c>
    </row>
    <row r="40" spans="1:6" x14ac:dyDescent="0.2">
      <c r="A40" s="47">
        <v>8150</v>
      </c>
      <c r="B40" s="47" t="s">
        <v>619</v>
      </c>
      <c r="C40" s="52">
        <v>0</v>
      </c>
      <c r="D40" s="52">
        <v>0</v>
      </c>
      <c r="E40" s="52">
        <v>-80147173.359999999</v>
      </c>
      <c r="F40" s="52">
        <f t="shared" si="1"/>
        <v>-80147173.359999999</v>
      </c>
    </row>
    <row r="41" spans="1:6" x14ac:dyDescent="0.2">
      <c r="A41" s="47">
        <v>8210</v>
      </c>
      <c r="B41" s="47" t="s">
        <v>620</v>
      </c>
      <c r="C41" s="52">
        <v>0</v>
      </c>
      <c r="D41" s="52">
        <v>0</v>
      </c>
      <c r="E41" s="52">
        <v>-125600852</v>
      </c>
      <c r="F41" s="52">
        <f t="shared" si="1"/>
        <v>-125600852</v>
      </c>
    </row>
    <row r="42" spans="1:6" x14ac:dyDescent="0.2">
      <c r="A42" s="47">
        <v>8220</v>
      </c>
      <c r="B42" s="47" t="s">
        <v>621</v>
      </c>
      <c r="C42" s="52">
        <v>0</v>
      </c>
      <c r="D42" s="52">
        <v>157846679.81999999</v>
      </c>
      <c r="E42" s="52">
        <v>-90778740.75</v>
      </c>
      <c r="F42" s="52">
        <f t="shared" si="1"/>
        <v>67067939.069999993</v>
      </c>
    </row>
    <row r="43" spans="1:6" x14ac:dyDescent="0.2">
      <c r="A43" s="47">
        <v>8230</v>
      </c>
      <c r="B43" s="47" t="s">
        <v>622</v>
      </c>
      <c r="C43" s="52">
        <v>0</v>
      </c>
      <c r="D43" s="52">
        <v>13682110.57</v>
      </c>
      <c r="E43" s="52">
        <v>-32245827.82</v>
      </c>
      <c r="F43" s="52">
        <f t="shared" si="1"/>
        <v>-18563717.25</v>
      </c>
    </row>
    <row r="44" spans="1:6" x14ac:dyDescent="0.2">
      <c r="A44" s="47">
        <v>8240</v>
      </c>
      <c r="B44" s="47" t="s">
        <v>623</v>
      </c>
      <c r="C44" s="52">
        <v>0</v>
      </c>
      <c r="D44" s="52">
        <v>77096630.180000007</v>
      </c>
      <c r="E44" s="52">
        <v>-73263113.25</v>
      </c>
      <c r="F44" s="52">
        <f t="shared" si="1"/>
        <v>3833516.9300000072</v>
      </c>
    </row>
    <row r="45" spans="1:6" x14ac:dyDescent="0.2">
      <c r="A45" s="47">
        <v>8250</v>
      </c>
      <c r="B45" s="47" t="s">
        <v>624</v>
      </c>
      <c r="C45" s="52">
        <v>0</v>
      </c>
      <c r="D45" s="52">
        <v>73263113.25</v>
      </c>
      <c r="E45" s="52">
        <v>-73258050.219999999</v>
      </c>
      <c r="F45" s="52">
        <f t="shared" si="1"/>
        <v>5063.0300000011921</v>
      </c>
    </row>
    <row r="46" spans="1:6" x14ac:dyDescent="0.2">
      <c r="A46" s="47">
        <v>8260</v>
      </c>
      <c r="B46" s="47" t="s">
        <v>625</v>
      </c>
      <c r="C46" s="52">
        <v>0</v>
      </c>
      <c r="D46" s="52">
        <v>73258050.219999999</v>
      </c>
      <c r="E46" s="52">
        <v>-73258050.219999999</v>
      </c>
      <c r="F46" s="52">
        <f t="shared" si="1"/>
        <v>0</v>
      </c>
    </row>
    <row r="47" spans="1:6" x14ac:dyDescent="0.2">
      <c r="A47" s="47">
        <v>8270</v>
      </c>
      <c r="B47" s="47" t="s">
        <v>626</v>
      </c>
      <c r="C47" s="52">
        <v>0</v>
      </c>
      <c r="D47" s="52">
        <v>73258050.219999999</v>
      </c>
      <c r="E47" s="52">
        <v>0</v>
      </c>
      <c r="F47" s="52">
        <f t="shared" si="1"/>
        <v>73258050.219999999</v>
      </c>
    </row>
    <row r="48" spans="1:6" x14ac:dyDescent="0.2">
      <c r="A48" s="116"/>
    </row>
    <row r="49" spans="1:5" x14ac:dyDescent="0.2">
      <c r="A49" s="38" t="s">
        <v>64</v>
      </c>
    </row>
    <row r="59" spans="1:5" x14ac:dyDescent="0.2">
      <c r="B59" s="40" t="s">
        <v>651</v>
      </c>
      <c r="C59" s="40"/>
      <c r="E59" s="40" t="s">
        <v>652</v>
      </c>
    </row>
    <row r="60" spans="1:5" x14ac:dyDescent="0.2">
      <c r="B60" s="40" t="s">
        <v>653</v>
      </c>
      <c r="C60" s="40"/>
      <c r="E60" s="40" t="s">
        <v>654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0" x14ac:dyDescent="0.2"/>
  <cols>
    <col min="1" max="1" width="30.26953125" style="2" customWidth="1"/>
    <col min="2" max="2" width="42.1796875" style="2" customWidth="1"/>
    <col min="3" max="3" width="18.7265625" style="2" bestFit="1" customWidth="1"/>
    <col min="4" max="4" width="17" style="2" bestFit="1" customWidth="1"/>
    <col min="5" max="5" width="13.1796875" style="2" customWidth="1"/>
    <col min="6" max="6" width="11.453125" style="2" customWidth="1"/>
    <col min="7" max="8" width="11.7265625" style="2" hidden="1" customWidth="1"/>
    <col min="9" max="16384" width="11.453125" style="2" hidden="1"/>
  </cols>
  <sheetData>
    <row r="1" spans="1:8" ht="15" customHeight="1" x14ac:dyDescent="0.2">
      <c r="B1" s="107" t="s">
        <v>205</v>
      </c>
      <c r="C1" s="108"/>
      <c r="D1" s="108"/>
      <c r="E1" s="109"/>
    </row>
    <row r="2" spans="1:8" ht="15" customHeight="1" x14ac:dyDescent="0.2">
      <c r="A2" s="3" t="s">
        <v>627</v>
      </c>
    </row>
    <row r="3" spans="1:8" ht="10.5" x14ac:dyDescent="0.25">
      <c r="A3" s="1"/>
    </row>
    <row r="4" spans="1:8" s="6" customFormat="1" ht="10.5" x14ac:dyDescent="0.25">
      <c r="A4" s="5" t="s">
        <v>628</v>
      </c>
    </row>
    <row r="5" spans="1:8" s="6" customFormat="1" ht="40" customHeight="1" x14ac:dyDescent="0.2">
      <c r="A5" s="174" t="s">
        <v>629</v>
      </c>
      <c r="B5" s="174"/>
      <c r="C5" s="174"/>
      <c r="D5" s="174"/>
      <c r="E5" s="174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3" x14ac:dyDescent="0.3">
      <c r="A7" s="8" t="s">
        <v>630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ht="10.5" x14ac:dyDescent="0.25">
      <c r="A9" s="59" t="s">
        <v>588</v>
      </c>
      <c r="B9" s="8"/>
      <c r="C9" s="8"/>
      <c r="D9" s="8"/>
    </row>
    <row r="10" spans="1:8" s="6" customFormat="1" ht="26.15" customHeight="1" x14ac:dyDescent="0.2">
      <c r="A10" s="103" t="s">
        <v>631</v>
      </c>
      <c r="B10" s="175" t="s">
        <v>632</v>
      </c>
      <c r="C10" s="175"/>
      <c r="D10" s="175"/>
      <c r="E10" s="175"/>
    </row>
    <row r="11" spans="1:8" s="6" customFormat="1" ht="13" customHeight="1" x14ac:dyDescent="0.2">
      <c r="A11" s="104" t="s">
        <v>633</v>
      </c>
      <c r="B11" s="9" t="s">
        <v>634</v>
      </c>
      <c r="C11" s="9"/>
      <c r="D11" s="9"/>
      <c r="E11" s="9"/>
    </row>
    <row r="12" spans="1:8" s="6" customFormat="1" ht="26.15" customHeight="1" x14ac:dyDescent="0.2">
      <c r="A12" s="104" t="s">
        <v>635</v>
      </c>
      <c r="B12" s="175" t="s">
        <v>636</v>
      </c>
      <c r="C12" s="175"/>
      <c r="D12" s="175"/>
      <c r="E12" s="175"/>
    </row>
    <row r="13" spans="1:8" s="6" customFormat="1" ht="26.15" customHeight="1" x14ac:dyDescent="0.2">
      <c r="A13" s="104" t="s">
        <v>637</v>
      </c>
      <c r="B13" s="175" t="s">
        <v>638</v>
      </c>
      <c r="C13" s="175"/>
      <c r="D13" s="175"/>
      <c r="E13" s="175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3" t="s">
        <v>639</v>
      </c>
      <c r="B15" s="9" t="s">
        <v>640</v>
      </c>
    </row>
    <row r="16" spans="1:8" s="6" customFormat="1" ht="13" customHeight="1" x14ac:dyDescent="0.2">
      <c r="A16" s="104" t="s">
        <v>641</v>
      </c>
    </row>
    <row r="17" spans="1:4" s="6" customFormat="1" ht="13" customHeight="1" x14ac:dyDescent="0.2">
      <c r="A17" s="9"/>
    </row>
    <row r="18" spans="1:4" s="6" customFormat="1" ht="13" customHeight="1" x14ac:dyDescent="0.25">
      <c r="A18" s="59" t="s">
        <v>614</v>
      </c>
    </row>
    <row r="19" spans="1:4" s="6" customFormat="1" ht="13" customHeight="1" x14ac:dyDescent="0.2">
      <c r="A19" s="105" t="s">
        <v>642</v>
      </c>
    </row>
    <row r="20" spans="1:4" s="6" customFormat="1" ht="13" customHeight="1" x14ac:dyDescent="0.2">
      <c r="A20" s="105" t="s">
        <v>643</v>
      </c>
    </row>
    <row r="21" spans="1:4" s="6" customFormat="1" x14ac:dyDescent="0.2">
      <c r="A21" s="8"/>
    </row>
    <row r="22" spans="1:4" s="6" customFormat="1" x14ac:dyDescent="0.2">
      <c r="A22" s="8" t="s">
        <v>644</v>
      </c>
      <c r="B22" s="8"/>
      <c r="C22" s="8"/>
      <c r="D22" s="8"/>
    </row>
    <row r="23" spans="1:4" s="6" customFormat="1" x14ac:dyDescent="0.2">
      <c r="A23" s="8" t="s">
        <v>645</v>
      </c>
      <c r="B23" s="8"/>
      <c r="C23" s="8"/>
      <c r="D23" s="8"/>
    </row>
    <row r="24" spans="1:4" s="6" customFormat="1" x14ac:dyDescent="0.2">
      <c r="A24" s="8" t="s">
        <v>646</v>
      </c>
      <c r="B24" s="8"/>
      <c r="C24" s="8"/>
      <c r="D24" s="8"/>
    </row>
    <row r="25" spans="1:4" s="6" customFormat="1" x14ac:dyDescent="0.2">
      <c r="A25" s="8" t="s">
        <v>647</v>
      </c>
      <c r="B25" s="8"/>
      <c r="C25" s="8"/>
      <c r="D25" s="8"/>
    </row>
    <row r="26" spans="1:4" s="6" customFormat="1" x14ac:dyDescent="0.2">
      <c r="A26" s="8" t="s">
        <v>648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1.5" x14ac:dyDescent="0.25">
      <c r="A28" s="13" t="s">
        <v>649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13" t="s">
        <v>650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51"/>
  <sheetViews>
    <sheetView topLeftCell="B1" zoomScaleNormal="100" workbookViewId="0">
      <selection activeCell="B11" sqref="B11"/>
    </sheetView>
  </sheetViews>
  <sheetFormatPr baseColWidth="10" defaultColWidth="9.1796875" defaultRowHeight="10" x14ac:dyDescent="0.2"/>
  <cols>
    <col min="1" max="1" width="10" style="38" customWidth="1"/>
    <col min="2" max="2" width="64.54296875" style="38" bestFit="1" customWidth="1"/>
    <col min="3" max="3" width="16.453125" style="38" bestFit="1" customWidth="1"/>
    <col min="4" max="4" width="19.1796875" style="38" customWidth="1"/>
    <col min="5" max="5" width="24.54296875" style="38" customWidth="1"/>
    <col min="6" max="6" width="22.7265625" style="38" customWidth="1"/>
    <col min="7" max="8" width="16.7265625" style="38" customWidth="1"/>
    <col min="9" max="16384" width="9.1796875" style="38"/>
  </cols>
  <sheetData>
    <row r="1" spans="1:8" s="35" customFormat="1" ht="19" customHeight="1" x14ac:dyDescent="0.35">
      <c r="A1" s="155" t="str">
        <f>'Notas a los Edos Financieros'!A1</f>
        <v>CENTRO DE CONCILIACION LABORAL DEL ESTADO DE GUANAJUATO</v>
      </c>
      <c r="B1" s="156"/>
      <c r="C1" s="156"/>
      <c r="D1" s="156"/>
      <c r="E1" s="156"/>
      <c r="F1" s="156"/>
      <c r="G1" s="34" t="s">
        <v>0</v>
      </c>
      <c r="H1" s="43">
        <v>2022</v>
      </c>
    </row>
    <row r="2" spans="1:8" s="35" customFormat="1" ht="19" customHeight="1" x14ac:dyDescent="0.35">
      <c r="A2" s="155" t="s">
        <v>65</v>
      </c>
      <c r="B2" s="156"/>
      <c r="C2" s="156"/>
      <c r="D2" s="156"/>
      <c r="E2" s="156"/>
      <c r="F2" s="156"/>
      <c r="G2" s="34" t="s">
        <v>2</v>
      </c>
      <c r="H2" s="43" t="s">
        <v>3</v>
      </c>
    </row>
    <row r="3" spans="1:8" s="35" customFormat="1" ht="19" customHeight="1" x14ac:dyDescent="0.35">
      <c r="A3" s="155" t="str">
        <f>'Notas a los Edos Financieros'!A3</f>
        <v>Correspondiente del 1 de Enero al 30 de Septiembre de 2022</v>
      </c>
      <c r="B3" s="156"/>
      <c r="C3" s="156"/>
      <c r="D3" s="156"/>
      <c r="E3" s="156"/>
      <c r="F3" s="156"/>
      <c r="G3" s="34" t="s">
        <v>4</v>
      </c>
      <c r="H3" s="43">
        <v>3</v>
      </c>
    </row>
    <row r="4" spans="1:8" ht="10.5" x14ac:dyDescent="0.25">
      <c r="A4" s="36" t="s">
        <v>66</v>
      </c>
      <c r="B4" s="37"/>
      <c r="C4" s="37"/>
      <c r="D4" s="37"/>
      <c r="E4" s="37"/>
      <c r="F4" s="37"/>
      <c r="G4" s="37"/>
      <c r="H4" s="37"/>
    </row>
    <row r="6" spans="1:8" ht="10.5" x14ac:dyDescent="0.25">
      <c r="A6" s="37" t="s">
        <v>67</v>
      </c>
      <c r="B6" s="37"/>
      <c r="C6" s="37"/>
      <c r="D6" s="37"/>
      <c r="E6" s="37"/>
      <c r="F6" s="37"/>
      <c r="G6" s="37"/>
      <c r="H6" s="37"/>
    </row>
    <row r="7" spans="1:8" ht="10.5" x14ac:dyDescent="0.25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0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ht="10.5" x14ac:dyDescent="0.25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ht="10.5" x14ac:dyDescent="0.25">
      <c r="A14" s="39" t="s">
        <v>68</v>
      </c>
      <c r="B14" s="39" t="s">
        <v>69</v>
      </c>
      <c r="C14" s="39" t="s">
        <v>70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ht="10.5" x14ac:dyDescent="0.25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ht="10.5" x14ac:dyDescent="0.25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9507.9599999999991</v>
      </c>
      <c r="D20" s="42">
        <v>9507.9599999999991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10000</v>
      </c>
      <c r="D21" s="42">
        <v>10000</v>
      </c>
      <c r="E21" s="42">
        <v>0</v>
      </c>
      <c r="F21" s="42">
        <v>0</v>
      </c>
      <c r="G21" s="42">
        <v>0</v>
      </c>
    </row>
    <row r="22" spans="1:8" x14ac:dyDescent="0.2">
      <c r="A22" s="122">
        <v>1126</v>
      </c>
      <c r="B22" s="123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22">
        <v>1129</v>
      </c>
      <c r="B23" s="123" t="s">
        <v>89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ht="10.5" x14ac:dyDescent="0.25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ht="10.5" x14ac:dyDescent="0.25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ht="10.5" x14ac:dyDescent="0.25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ht="10.5" x14ac:dyDescent="0.25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ht="10.5" x14ac:dyDescent="0.25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ht="10.5" x14ac:dyDescent="0.25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ht="10.5" x14ac:dyDescent="0.25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ht="10.5" x14ac:dyDescent="0.25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ht="10.5" x14ac:dyDescent="0.25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ht="10.5" x14ac:dyDescent="0.25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f>SUM(C55:C61)</f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122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f>SUM(C63:C70)</f>
        <v>11563366</v>
      </c>
      <c r="D62" s="42">
        <v>0</v>
      </c>
      <c r="E62" s="42">
        <v>0</v>
      </c>
    </row>
    <row r="63" spans="1:8" x14ac:dyDescent="0.2">
      <c r="A63" s="40">
        <v>1241</v>
      </c>
      <c r="B63" s="38" t="s">
        <v>130</v>
      </c>
      <c r="C63" s="42">
        <v>30740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131</v>
      </c>
      <c r="C64" s="42">
        <v>0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132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133</v>
      </c>
      <c r="C66" s="42">
        <v>8862726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134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135</v>
      </c>
      <c r="C68" s="42">
        <v>2669900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ht="10.5" x14ac:dyDescent="0.25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ht="10.5" x14ac:dyDescent="0.25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0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142</v>
      </c>
      <c r="C75" s="42">
        <v>0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ht="10.5" x14ac:dyDescent="0.25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ht="10.5" x14ac:dyDescent="0.25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ht="10.5" x14ac:dyDescent="0.25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ht="10.5" x14ac:dyDescent="0.25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ht="10.5" x14ac:dyDescent="0.25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ht="10.5" x14ac:dyDescent="0.25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f>SUM(C104:C112)</f>
        <v>945849.27</v>
      </c>
      <c r="D103" s="42">
        <f>SUM(D104:D112)</f>
        <v>945849.27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168</v>
      </c>
      <c r="C104" s="42">
        <v>-1156.95</v>
      </c>
      <c r="D104" s="42">
        <f>C104</f>
        <v>-1156.95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0</v>
      </c>
      <c r="D105" s="42">
        <f t="shared" ref="D105:D112" si="0">C105</f>
        <v>0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0</v>
      </c>
      <c r="D106" s="42">
        <f t="shared" si="0"/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f t="shared" si="0"/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f t="shared" si="0"/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f t="shared" si="0"/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890667.15</v>
      </c>
      <c r="D110" s="42">
        <f t="shared" si="0"/>
        <v>890667.15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f t="shared" si="0"/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56339.07</v>
      </c>
      <c r="D112" s="42">
        <f t="shared" si="0"/>
        <v>56339.07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177</v>
      </c>
      <c r="C113" s="42">
        <f>SUM(C114:C116)</f>
        <v>0</v>
      </c>
      <c r="D113" s="42">
        <f t="shared" ref="D113" si="1">SUM(D114:D116)</f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f>C114</f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f t="shared" ref="D115:D116" si="2">C115</f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f t="shared" si="2"/>
        <v>0</v>
      </c>
      <c r="E116" s="42">
        <v>0</v>
      </c>
      <c r="F116" s="42">
        <v>0</v>
      </c>
      <c r="G116" s="42">
        <v>0</v>
      </c>
    </row>
    <row r="118" spans="1:8" ht="10.5" x14ac:dyDescent="0.25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ht="10.5" x14ac:dyDescent="0.25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ht="10.5" x14ac:dyDescent="0.25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ht="10.5" x14ac:dyDescent="0.25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A144" s="38" t="s">
        <v>64</v>
      </c>
    </row>
    <row r="150" spans="2:7" x14ac:dyDescent="0.2">
      <c r="B150" s="40" t="s">
        <v>651</v>
      </c>
      <c r="F150" s="151" t="s">
        <v>652</v>
      </c>
      <c r="G150" s="151"/>
    </row>
    <row r="151" spans="2:7" x14ac:dyDescent="0.2">
      <c r="B151" s="129" t="s">
        <v>653</v>
      </c>
      <c r="F151" s="151" t="s">
        <v>654</v>
      </c>
      <c r="G151" s="151"/>
    </row>
  </sheetData>
  <sheetProtection formatCells="0" formatColumns="0" formatRows="0" insertColumns="0" insertRows="0" insertHyperlinks="0" deleteColumns="0" deleteRows="0" sort="0" autoFilter="0" pivotTables="0"/>
  <mergeCells count="5">
    <mergeCell ref="F151:G151"/>
    <mergeCell ref="A1:F1"/>
    <mergeCell ref="A2:F2"/>
    <mergeCell ref="A3:F3"/>
    <mergeCell ref="F150:G150"/>
  </mergeCells>
  <pageMargins left="0.70866141732283472" right="0.70866141732283472" top="0.35433070866141736" bottom="0.35433070866141736" header="0.31496062992125984" footer="0.31496062992125984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0" x14ac:dyDescent="0.2"/>
  <cols>
    <col min="1" max="1" width="7.7265625" style="2" customWidth="1"/>
    <col min="2" max="2" width="124.26953125" style="2" customWidth="1"/>
    <col min="3" max="3" width="11.453125" style="2" customWidth="1"/>
    <col min="4" max="16384" width="11.453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ht="10.5" x14ac:dyDescent="0.2">
      <c r="A3" s="101"/>
      <c r="B3" s="12"/>
    </row>
    <row r="4" spans="1:2" ht="15" customHeight="1" x14ac:dyDescent="0.2">
      <c r="A4" s="102" t="s">
        <v>10</v>
      </c>
      <c r="B4" s="27" t="s">
        <v>206</v>
      </c>
    </row>
    <row r="5" spans="1:2" ht="15" customHeight="1" x14ac:dyDescent="0.2">
      <c r="A5" s="100"/>
      <c r="B5" s="27" t="s">
        <v>207</v>
      </c>
    </row>
    <row r="6" spans="1:2" ht="10.5" x14ac:dyDescent="0.2">
      <c r="A6" s="100"/>
      <c r="B6" s="25" t="s">
        <v>208</v>
      </c>
    </row>
    <row r="7" spans="1:2" ht="15" customHeight="1" x14ac:dyDescent="0.2">
      <c r="A7" s="100"/>
      <c r="B7" s="27" t="s">
        <v>209</v>
      </c>
    </row>
    <row r="8" spans="1:2" x14ac:dyDescent="0.2">
      <c r="A8" s="100"/>
    </row>
    <row r="9" spans="1:2" ht="15" customHeight="1" x14ac:dyDescent="0.2">
      <c r="A9" s="102" t="s">
        <v>12</v>
      </c>
      <c r="B9" s="27" t="s">
        <v>210</v>
      </c>
    </row>
    <row r="10" spans="1:2" ht="15" customHeight="1" x14ac:dyDescent="0.2">
      <c r="A10" s="100"/>
      <c r="B10" s="27" t="s">
        <v>211</v>
      </c>
    </row>
    <row r="11" spans="1:2" ht="15" customHeight="1" x14ac:dyDescent="0.2">
      <c r="A11" s="100"/>
      <c r="B11" s="27" t="s">
        <v>212</v>
      </c>
    </row>
    <row r="12" spans="1:2" ht="15" customHeight="1" x14ac:dyDescent="0.2">
      <c r="A12" s="100"/>
      <c r="B12" s="27" t="s">
        <v>213</v>
      </c>
    </row>
    <row r="13" spans="1:2" ht="15" customHeight="1" x14ac:dyDescent="0.2">
      <c r="A13" s="100"/>
      <c r="B13" s="27" t="s">
        <v>214</v>
      </c>
    </row>
    <row r="14" spans="1:2" x14ac:dyDescent="0.2">
      <c r="A14" s="100"/>
    </row>
    <row r="15" spans="1:2" ht="15" customHeight="1" x14ac:dyDescent="0.2">
      <c r="A15" s="102" t="s">
        <v>14</v>
      </c>
      <c r="B15" s="28" t="s">
        <v>215</v>
      </c>
    </row>
    <row r="16" spans="1:2" ht="15" customHeight="1" x14ac:dyDescent="0.2">
      <c r="A16" s="100"/>
      <c r="B16" s="28" t="s">
        <v>216</v>
      </c>
    </row>
    <row r="17" spans="1:2" ht="15" customHeight="1" x14ac:dyDescent="0.2">
      <c r="A17" s="100"/>
      <c r="B17" s="28" t="s">
        <v>217</v>
      </c>
    </row>
    <row r="18" spans="1:2" ht="15" customHeight="1" x14ac:dyDescent="0.2">
      <c r="A18" s="100"/>
      <c r="B18" s="27" t="s">
        <v>218</v>
      </c>
    </row>
    <row r="19" spans="1:2" ht="15" customHeight="1" x14ac:dyDescent="0.2">
      <c r="A19" s="100"/>
      <c r="B19" s="23" t="s">
        <v>219</v>
      </c>
    </row>
    <row r="20" spans="1:2" x14ac:dyDescent="0.2">
      <c r="A20" s="100"/>
    </row>
    <row r="21" spans="1:2" ht="15" customHeight="1" x14ac:dyDescent="0.25">
      <c r="A21" s="102" t="s">
        <v>16</v>
      </c>
      <c r="B21" s="1" t="s">
        <v>220</v>
      </c>
    </row>
    <row r="22" spans="1:2" ht="15" customHeight="1" x14ac:dyDescent="0.2">
      <c r="A22" s="100"/>
      <c r="B22" s="29" t="s">
        <v>221</v>
      </c>
    </row>
    <row r="23" spans="1:2" x14ac:dyDescent="0.2">
      <c r="A23" s="100"/>
    </row>
    <row r="24" spans="1:2" ht="15" customHeight="1" x14ac:dyDescent="0.2">
      <c r="A24" s="102" t="s">
        <v>18</v>
      </c>
      <c r="B24" s="23" t="s">
        <v>222</v>
      </c>
    </row>
    <row r="25" spans="1:2" ht="15" customHeight="1" x14ac:dyDescent="0.2">
      <c r="A25" s="100"/>
      <c r="B25" s="23" t="s">
        <v>223</v>
      </c>
    </row>
    <row r="26" spans="1:2" ht="15" customHeight="1" x14ac:dyDescent="0.2">
      <c r="A26" s="100"/>
      <c r="B26" s="23" t="s">
        <v>224</v>
      </c>
    </row>
    <row r="27" spans="1:2" x14ac:dyDescent="0.2">
      <c r="A27" s="100"/>
    </row>
    <row r="28" spans="1:2" ht="15" customHeight="1" x14ac:dyDescent="0.2">
      <c r="A28" s="102" t="s">
        <v>20</v>
      </c>
      <c r="B28" s="23" t="s">
        <v>225</v>
      </c>
    </row>
    <row r="29" spans="1:2" ht="15" customHeight="1" x14ac:dyDescent="0.2">
      <c r="A29" s="100"/>
      <c r="B29" s="23" t="s">
        <v>226</v>
      </c>
    </row>
    <row r="30" spans="1:2" ht="15" customHeight="1" x14ac:dyDescent="0.2">
      <c r="A30" s="100"/>
      <c r="B30" s="23" t="s">
        <v>227</v>
      </c>
    </row>
    <row r="31" spans="1:2" ht="15" customHeight="1" x14ac:dyDescent="0.2">
      <c r="A31" s="100"/>
      <c r="B31" s="30" t="s">
        <v>228</v>
      </c>
    </row>
    <row r="32" spans="1:2" x14ac:dyDescent="0.2">
      <c r="A32" s="100"/>
    </row>
    <row r="33" spans="1:2" ht="15" customHeight="1" x14ac:dyDescent="0.2">
      <c r="A33" s="102" t="s">
        <v>22</v>
      </c>
      <c r="B33" s="23" t="s">
        <v>229</v>
      </c>
    </row>
    <row r="34" spans="1:2" ht="15" customHeight="1" x14ac:dyDescent="0.2">
      <c r="A34" s="100"/>
      <c r="B34" s="23" t="s">
        <v>230</v>
      </c>
    </row>
    <row r="35" spans="1:2" x14ac:dyDescent="0.2">
      <c r="A35" s="100"/>
    </row>
    <row r="36" spans="1:2" ht="15" customHeight="1" x14ac:dyDescent="0.2">
      <c r="A36" s="102" t="s">
        <v>24</v>
      </c>
      <c r="B36" s="27" t="s">
        <v>231</v>
      </c>
    </row>
    <row r="37" spans="1:2" ht="15" customHeight="1" x14ac:dyDescent="0.2">
      <c r="A37" s="100"/>
      <c r="B37" s="27" t="s">
        <v>232</v>
      </c>
    </row>
    <row r="38" spans="1:2" ht="15" customHeight="1" x14ac:dyDescent="0.2">
      <c r="A38" s="100"/>
      <c r="B38" s="31" t="s">
        <v>233</v>
      </c>
    </row>
    <row r="39" spans="1:2" ht="15" customHeight="1" x14ac:dyDescent="0.2">
      <c r="A39" s="100"/>
      <c r="B39" s="27" t="s">
        <v>234</v>
      </c>
    </row>
    <row r="40" spans="1:2" ht="15" customHeight="1" x14ac:dyDescent="0.2">
      <c r="A40" s="100"/>
      <c r="B40" s="27" t="s">
        <v>235</v>
      </c>
    </row>
    <row r="41" spans="1:2" ht="15" customHeight="1" x14ac:dyDescent="0.2">
      <c r="A41" s="100"/>
      <c r="B41" s="27" t="s">
        <v>236</v>
      </c>
    </row>
    <row r="42" spans="1:2" x14ac:dyDescent="0.2">
      <c r="A42" s="100"/>
    </row>
    <row r="43" spans="1:2" ht="15" customHeight="1" x14ac:dyDescent="0.2">
      <c r="A43" s="102" t="s">
        <v>26</v>
      </c>
      <c r="B43" s="27" t="s">
        <v>237</v>
      </c>
    </row>
    <row r="44" spans="1:2" ht="15" customHeight="1" x14ac:dyDescent="0.2">
      <c r="A44" s="100"/>
      <c r="B44" s="27" t="s">
        <v>238</v>
      </c>
    </row>
    <row r="45" spans="1:2" ht="15" customHeight="1" x14ac:dyDescent="0.2">
      <c r="A45" s="100"/>
      <c r="B45" s="31" t="s">
        <v>239</v>
      </c>
    </row>
    <row r="46" spans="1:2" ht="15" customHeight="1" x14ac:dyDescent="0.2">
      <c r="A46" s="100"/>
      <c r="B46" s="27" t="s">
        <v>240</v>
      </c>
    </row>
    <row r="47" spans="1:2" ht="15" customHeight="1" x14ac:dyDescent="0.2">
      <c r="A47" s="100"/>
      <c r="B47" s="27" t="s">
        <v>241</v>
      </c>
    </row>
    <row r="48" spans="1:2" ht="15" customHeight="1" x14ac:dyDescent="0.2">
      <c r="A48" s="100"/>
      <c r="B48" s="27" t="s">
        <v>242</v>
      </c>
    </row>
    <row r="49" spans="1:2" x14ac:dyDescent="0.2">
      <c r="A49" s="100"/>
    </row>
    <row r="50" spans="1:2" ht="25.5" customHeight="1" x14ac:dyDescent="0.2">
      <c r="A50" s="102" t="s">
        <v>28</v>
      </c>
      <c r="B50" s="25" t="s">
        <v>243</v>
      </c>
    </row>
    <row r="51" spans="1:2" x14ac:dyDescent="0.2">
      <c r="A51" s="100"/>
    </row>
    <row r="52" spans="1:2" ht="15" customHeight="1" x14ac:dyDescent="0.2">
      <c r="A52" s="102" t="s">
        <v>30</v>
      </c>
      <c r="B52" s="27" t="s">
        <v>244</v>
      </c>
    </row>
    <row r="53" spans="1:2" x14ac:dyDescent="0.2">
      <c r="A53" s="100"/>
    </row>
    <row r="54" spans="1:2" ht="15" customHeight="1" x14ac:dyDescent="0.2">
      <c r="A54" s="102" t="s">
        <v>32</v>
      </c>
      <c r="B54" s="28" t="s">
        <v>245</v>
      </c>
    </row>
    <row r="55" spans="1:2" ht="15" customHeight="1" x14ac:dyDescent="0.2">
      <c r="A55" s="100"/>
      <c r="B55" s="28" t="s">
        <v>246</v>
      </c>
    </row>
    <row r="56" spans="1:2" ht="15" customHeight="1" x14ac:dyDescent="0.2">
      <c r="A56" s="100"/>
      <c r="B56" s="28" t="s">
        <v>247</v>
      </c>
    </row>
    <row r="57" spans="1:2" ht="15" customHeight="1" x14ac:dyDescent="0.2">
      <c r="A57" s="100"/>
      <c r="B57" s="28" t="s">
        <v>248</v>
      </c>
    </row>
    <row r="58" spans="1:2" ht="15" customHeight="1" x14ac:dyDescent="0.2">
      <c r="A58" s="100"/>
      <c r="B58" s="28" t="s">
        <v>249</v>
      </c>
    </row>
    <row r="59" spans="1:2" x14ac:dyDescent="0.2">
      <c r="A59" s="100"/>
    </row>
    <row r="60" spans="1:2" ht="15" customHeight="1" x14ac:dyDescent="0.2">
      <c r="A60" s="102" t="s">
        <v>34</v>
      </c>
      <c r="B60" s="23" t="s">
        <v>250</v>
      </c>
    </row>
    <row r="61" spans="1:2" x14ac:dyDescent="0.2">
      <c r="A61" s="100"/>
      <c r="B61" s="23"/>
    </row>
    <row r="62" spans="1:2" ht="15" customHeight="1" x14ac:dyDescent="0.2">
      <c r="A62" s="102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8"/>
  <sheetViews>
    <sheetView zoomScaleNormal="100" workbookViewId="0">
      <selection activeCell="B15" sqref="B15"/>
    </sheetView>
  </sheetViews>
  <sheetFormatPr baseColWidth="10" defaultColWidth="9.1796875" defaultRowHeight="10" x14ac:dyDescent="0.2"/>
  <cols>
    <col min="1" max="1" width="10" style="38" customWidth="1"/>
    <col min="2" max="2" width="72.81640625" style="38" bestFit="1" customWidth="1"/>
    <col min="3" max="3" width="15.7265625" style="38" customWidth="1"/>
    <col min="4" max="5" width="19.7265625" style="38" customWidth="1"/>
    <col min="6" max="16384" width="9.1796875" style="38"/>
  </cols>
  <sheetData>
    <row r="1" spans="1:5" s="44" customFormat="1" ht="19" customHeight="1" x14ac:dyDescent="0.35">
      <c r="A1" s="153" t="str">
        <f>ESF!A1</f>
        <v>CENTRO DE CONCILIACION LABORAL DEL ESTADO DE GUANAJUATO</v>
      </c>
      <c r="B1" s="153"/>
      <c r="C1" s="153"/>
      <c r="D1" s="34" t="s">
        <v>0</v>
      </c>
      <c r="E1" s="43">
        <f>'Notas a los Edos Financieros'!D1</f>
        <v>2022</v>
      </c>
    </row>
    <row r="2" spans="1:5" s="35" customFormat="1" ht="19" customHeight="1" x14ac:dyDescent="0.35">
      <c r="A2" s="153" t="s">
        <v>251</v>
      </c>
      <c r="B2" s="153"/>
      <c r="C2" s="153"/>
      <c r="D2" s="34" t="s">
        <v>2</v>
      </c>
      <c r="E2" s="43" t="str">
        <f>'Notas a los Edos Financieros'!D2</f>
        <v>Trimestral</v>
      </c>
    </row>
    <row r="3" spans="1:5" s="35" customFormat="1" ht="19" customHeight="1" x14ac:dyDescent="0.35">
      <c r="A3" s="153" t="str">
        <f>ESF!A3</f>
        <v>Correspondiente del 1 de Enero al 30 de Septiembre de 2022</v>
      </c>
      <c r="B3" s="153"/>
      <c r="C3" s="153"/>
      <c r="D3" s="34" t="s">
        <v>4</v>
      </c>
      <c r="E3" s="43">
        <f>'Notas a los Edos Financieros'!D3</f>
        <v>3</v>
      </c>
    </row>
    <row r="4" spans="1:5" ht="10.5" x14ac:dyDescent="0.25">
      <c r="A4" s="36" t="s">
        <v>66</v>
      </c>
      <c r="B4" s="37"/>
      <c r="C4" s="37"/>
      <c r="D4" s="37"/>
      <c r="E4" s="37"/>
    </row>
    <row r="6" spans="1:5" ht="10.5" x14ac:dyDescent="0.25">
      <c r="A6" s="62" t="s">
        <v>252</v>
      </c>
      <c r="B6" s="62"/>
      <c r="C6" s="62"/>
      <c r="D6" s="62"/>
      <c r="E6" s="62"/>
    </row>
    <row r="7" spans="1:5" ht="10.5" x14ac:dyDescent="0.25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v>0</v>
      </c>
      <c r="D8" s="66"/>
      <c r="E8" s="64"/>
    </row>
    <row r="9" spans="1:5" x14ac:dyDescent="0.2">
      <c r="A9" s="65">
        <v>4110</v>
      </c>
      <c r="B9" s="66" t="s">
        <v>254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0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0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0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0</v>
      </c>
      <c r="D35" s="66"/>
      <c r="E35" s="64"/>
    </row>
    <row r="36" spans="1:5" ht="20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0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0" x14ac:dyDescent="0.2">
      <c r="A49" s="65">
        <v>4173</v>
      </c>
      <c r="B49" s="67" t="s">
        <v>293</v>
      </c>
      <c r="C49" s="69">
        <v>0</v>
      </c>
      <c r="D49" s="66"/>
      <c r="E49" s="64"/>
    </row>
    <row r="50" spans="1:5" ht="20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0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0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0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0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ht="10.5" x14ac:dyDescent="0.25">
      <c r="A56" s="62" t="s">
        <v>299</v>
      </c>
      <c r="B56" s="62"/>
      <c r="C56" s="62"/>
      <c r="D56" s="62"/>
      <c r="E56" s="62"/>
    </row>
    <row r="57" spans="1:5" ht="10.5" x14ac:dyDescent="0.25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0" x14ac:dyDescent="0.2">
      <c r="A58" s="65">
        <v>4200</v>
      </c>
      <c r="B58" s="67" t="s">
        <v>300</v>
      </c>
      <c r="C58" s="69">
        <f>+C59+C65</f>
        <v>71277197.680000007</v>
      </c>
      <c r="D58" s="66"/>
      <c r="E58" s="64"/>
    </row>
    <row r="59" spans="1:5" ht="20" x14ac:dyDescent="0.2">
      <c r="A59" s="65">
        <v>4210</v>
      </c>
      <c r="B59" s="67" t="s">
        <v>301</v>
      </c>
      <c r="C59" s="69">
        <f>SUM(C60:C64)</f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f>SUM(C66:C69)</f>
        <v>71277197.680000007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71277197.680000007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ht="10.5" x14ac:dyDescent="0.25">
      <c r="A71" s="62" t="s">
        <v>312</v>
      </c>
      <c r="B71" s="62"/>
      <c r="C71" s="62"/>
      <c r="D71" s="62"/>
      <c r="E71" s="62"/>
    </row>
    <row r="72" spans="1:5" ht="10.5" x14ac:dyDescent="0.25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f>C74+C77+C83+C85+C87</f>
        <v>7249.68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f>SUM(C75:C76)</f>
        <v>0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f>SUM(C78:C82)</f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f>SUM(C84)</f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f>SUM(C86)</f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f>SUM(C88:C94)</f>
        <v>7249.68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7249.68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ht="10.5" x14ac:dyDescent="0.25">
      <c r="A96" s="62" t="s">
        <v>331</v>
      </c>
      <c r="B96" s="62"/>
      <c r="C96" s="62"/>
      <c r="D96" s="62"/>
      <c r="E96" s="62"/>
    </row>
    <row r="97" spans="1:5" ht="10.5" x14ac:dyDescent="0.25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f>C99+C127+C160+C170+C185+C218</f>
        <v>61700094.090000004</v>
      </c>
      <c r="D98" s="70">
        <v>1</v>
      </c>
      <c r="E98" s="66"/>
    </row>
    <row r="99" spans="1:5" x14ac:dyDescent="0.2">
      <c r="A99" s="68">
        <v>5100</v>
      </c>
      <c r="B99" s="66" t="s">
        <v>333</v>
      </c>
      <c r="C99" s="69">
        <f>C100+C107+C117</f>
        <v>61700094.090000004</v>
      </c>
      <c r="D99" s="70">
        <f>C99/$C$98</f>
        <v>1</v>
      </c>
      <c r="E99" s="66"/>
    </row>
    <row r="100" spans="1:5" x14ac:dyDescent="0.2">
      <c r="A100" s="68">
        <v>5110</v>
      </c>
      <c r="B100" s="66" t="s">
        <v>334</v>
      </c>
      <c r="C100" s="69">
        <f>SUM(C101:C106)</f>
        <v>44658466.329999998</v>
      </c>
      <c r="D100" s="70">
        <f t="shared" ref="D100:D163" si="0">C100/$C$98</f>
        <v>0.72379899882904697</v>
      </c>
      <c r="E100" s="66"/>
    </row>
    <row r="101" spans="1:5" x14ac:dyDescent="0.2">
      <c r="A101" s="68">
        <v>5111</v>
      </c>
      <c r="B101" s="66" t="s">
        <v>335</v>
      </c>
      <c r="C101" s="69">
        <v>12322621.6</v>
      </c>
      <c r="D101" s="70">
        <f t="shared" si="0"/>
        <v>0.19971803579465172</v>
      </c>
      <c r="E101" s="66"/>
    </row>
    <row r="102" spans="1:5" x14ac:dyDescent="0.2">
      <c r="A102" s="68">
        <v>5112</v>
      </c>
      <c r="B102" s="66" t="s">
        <v>336</v>
      </c>
      <c r="C102" s="69">
        <v>50961.64</v>
      </c>
      <c r="D102" s="70">
        <f t="shared" si="0"/>
        <v>8.2595724936276177E-4</v>
      </c>
      <c r="E102" s="66"/>
    </row>
    <row r="103" spans="1:5" x14ac:dyDescent="0.2">
      <c r="A103" s="68">
        <v>5113</v>
      </c>
      <c r="B103" s="66" t="s">
        <v>337</v>
      </c>
      <c r="C103" s="69">
        <v>11578065.369999999</v>
      </c>
      <c r="D103" s="70">
        <f t="shared" si="0"/>
        <v>0.18765069228438186</v>
      </c>
      <c r="E103" s="66"/>
    </row>
    <row r="104" spans="1:5" x14ac:dyDescent="0.2">
      <c r="A104" s="68">
        <v>5114</v>
      </c>
      <c r="B104" s="66" t="s">
        <v>338</v>
      </c>
      <c r="C104" s="69">
        <v>3918694.15</v>
      </c>
      <c r="D104" s="70">
        <f t="shared" si="0"/>
        <v>6.3511963924786294E-2</v>
      </c>
      <c r="E104" s="66"/>
    </row>
    <row r="105" spans="1:5" x14ac:dyDescent="0.2">
      <c r="A105" s="68">
        <v>5115</v>
      </c>
      <c r="B105" s="66" t="s">
        <v>339</v>
      </c>
      <c r="C105" s="69">
        <v>16781190.93</v>
      </c>
      <c r="D105" s="70">
        <f t="shared" si="0"/>
        <v>0.27197998929340045</v>
      </c>
      <c r="E105" s="66"/>
    </row>
    <row r="106" spans="1:5" x14ac:dyDescent="0.2">
      <c r="A106" s="68">
        <v>5116</v>
      </c>
      <c r="B106" s="66" t="s">
        <v>340</v>
      </c>
      <c r="C106" s="69">
        <v>6932.64</v>
      </c>
      <c r="D106" s="70">
        <f t="shared" si="0"/>
        <v>1.1236028246387395E-4</v>
      </c>
      <c r="E106" s="66"/>
    </row>
    <row r="107" spans="1:5" x14ac:dyDescent="0.2">
      <c r="A107" s="68">
        <v>5120</v>
      </c>
      <c r="B107" s="66" t="s">
        <v>341</v>
      </c>
      <c r="C107" s="69">
        <f>SUM(C108:C116)</f>
        <v>1092868.77</v>
      </c>
      <c r="D107" s="70">
        <f t="shared" si="0"/>
        <v>1.7712594869075345E-2</v>
      </c>
      <c r="E107" s="66"/>
    </row>
    <row r="108" spans="1:5" x14ac:dyDescent="0.2">
      <c r="A108" s="68">
        <v>5121</v>
      </c>
      <c r="B108" s="66" t="s">
        <v>342</v>
      </c>
      <c r="C108" s="69">
        <v>630923.77</v>
      </c>
      <c r="D108" s="70">
        <f t="shared" si="0"/>
        <v>1.022565328797864E-2</v>
      </c>
      <c r="E108" s="66"/>
    </row>
    <row r="109" spans="1:5" x14ac:dyDescent="0.2">
      <c r="A109" s="68">
        <v>5122</v>
      </c>
      <c r="B109" s="66" t="s">
        <v>343</v>
      </c>
      <c r="C109" s="69">
        <v>22742.240000000002</v>
      </c>
      <c r="D109" s="70">
        <f t="shared" si="0"/>
        <v>3.6859327907712113E-4</v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>
        <f t="shared" si="0"/>
        <v>0</v>
      </c>
      <c r="E110" s="66"/>
    </row>
    <row r="111" spans="1:5" x14ac:dyDescent="0.2">
      <c r="A111" s="68">
        <v>5124</v>
      </c>
      <c r="B111" s="66" t="s">
        <v>345</v>
      </c>
      <c r="C111" s="69">
        <v>169154.38</v>
      </c>
      <c r="D111" s="70">
        <f t="shared" si="0"/>
        <v>2.7415578937895909E-3</v>
      </c>
      <c r="E111" s="66"/>
    </row>
    <row r="112" spans="1:5" x14ac:dyDescent="0.2">
      <c r="A112" s="68">
        <v>5125</v>
      </c>
      <c r="B112" s="66" t="s">
        <v>346</v>
      </c>
      <c r="C112" s="69">
        <v>0</v>
      </c>
      <c r="D112" s="70">
        <f t="shared" si="0"/>
        <v>0</v>
      </c>
      <c r="E112" s="66"/>
    </row>
    <row r="113" spans="1:5" x14ac:dyDescent="0.2">
      <c r="A113" s="68">
        <v>5126</v>
      </c>
      <c r="B113" s="66" t="s">
        <v>347</v>
      </c>
      <c r="C113" s="69">
        <v>224120.05</v>
      </c>
      <c r="D113" s="70">
        <f t="shared" si="0"/>
        <v>3.6324101819534189E-3</v>
      </c>
      <c r="E113" s="66"/>
    </row>
    <row r="114" spans="1:5" x14ac:dyDescent="0.2">
      <c r="A114" s="68">
        <v>5127</v>
      </c>
      <c r="B114" s="66" t="s">
        <v>348</v>
      </c>
      <c r="C114" s="69">
        <v>0</v>
      </c>
      <c r="D114" s="70">
        <f t="shared" si="0"/>
        <v>0</v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>
        <f t="shared" si="0"/>
        <v>0</v>
      </c>
      <c r="E115" s="66"/>
    </row>
    <row r="116" spans="1:5" x14ac:dyDescent="0.2">
      <c r="A116" s="68">
        <v>5129</v>
      </c>
      <c r="B116" s="66" t="s">
        <v>350</v>
      </c>
      <c r="C116" s="69">
        <v>45928.33</v>
      </c>
      <c r="D116" s="70">
        <f t="shared" si="0"/>
        <v>7.4438022627657224E-4</v>
      </c>
      <c r="E116" s="66"/>
    </row>
    <row r="117" spans="1:5" x14ac:dyDescent="0.2">
      <c r="A117" s="68">
        <v>5130</v>
      </c>
      <c r="B117" s="66" t="s">
        <v>351</v>
      </c>
      <c r="C117" s="69">
        <f>SUM(C118:C126)</f>
        <v>15948758.989999998</v>
      </c>
      <c r="D117" s="70">
        <f t="shared" si="0"/>
        <v>0.25848840630187758</v>
      </c>
      <c r="E117" s="66"/>
    </row>
    <row r="118" spans="1:5" x14ac:dyDescent="0.2">
      <c r="A118" s="68">
        <v>5131</v>
      </c>
      <c r="B118" s="66" t="s">
        <v>352</v>
      </c>
      <c r="C118" s="69">
        <v>1457023.9</v>
      </c>
      <c r="D118" s="70">
        <f t="shared" si="0"/>
        <v>2.3614613907633343E-2</v>
      </c>
      <c r="E118" s="66"/>
    </row>
    <row r="119" spans="1:5" x14ac:dyDescent="0.2">
      <c r="A119" s="68">
        <v>5132</v>
      </c>
      <c r="B119" s="66" t="s">
        <v>353</v>
      </c>
      <c r="C119" s="69">
        <v>9621351.5399999991</v>
      </c>
      <c r="D119" s="70">
        <f t="shared" si="0"/>
        <v>0.15593738845787875</v>
      </c>
      <c r="E119" s="66"/>
    </row>
    <row r="120" spans="1:5" x14ac:dyDescent="0.2">
      <c r="A120" s="68">
        <v>5133</v>
      </c>
      <c r="B120" s="66" t="s">
        <v>354</v>
      </c>
      <c r="C120" s="69">
        <v>1361649.11</v>
      </c>
      <c r="D120" s="70">
        <f t="shared" si="0"/>
        <v>2.2068833606862983E-2</v>
      </c>
      <c r="E120" s="66"/>
    </row>
    <row r="121" spans="1:5" x14ac:dyDescent="0.2">
      <c r="A121" s="68">
        <v>5134</v>
      </c>
      <c r="B121" s="66" t="s">
        <v>355</v>
      </c>
      <c r="C121" s="69">
        <v>317220</v>
      </c>
      <c r="D121" s="70">
        <f t="shared" si="0"/>
        <v>5.1413211710387517E-3</v>
      </c>
      <c r="E121" s="66"/>
    </row>
    <row r="122" spans="1:5" x14ac:dyDescent="0.2">
      <c r="A122" s="68">
        <v>5135</v>
      </c>
      <c r="B122" s="66" t="s">
        <v>356</v>
      </c>
      <c r="C122" s="69">
        <v>1710883.87</v>
      </c>
      <c r="D122" s="70">
        <f t="shared" si="0"/>
        <v>2.7729031782421386E-2</v>
      </c>
      <c r="E122" s="66"/>
    </row>
    <row r="123" spans="1:5" x14ac:dyDescent="0.2">
      <c r="A123" s="68">
        <v>5136</v>
      </c>
      <c r="B123" s="66" t="s">
        <v>357</v>
      </c>
      <c r="C123" s="69">
        <v>0</v>
      </c>
      <c r="D123" s="70">
        <f t="shared" si="0"/>
        <v>0</v>
      </c>
      <c r="E123" s="66"/>
    </row>
    <row r="124" spans="1:5" x14ac:dyDescent="0.2">
      <c r="A124" s="68">
        <v>5137</v>
      </c>
      <c r="B124" s="66" t="s">
        <v>358</v>
      </c>
      <c r="C124" s="69">
        <v>11524.02</v>
      </c>
      <c r="D124" s="70">
        <f t="shared" si="0"/>
        <v>1.8677475569470398E-4</v>
      </c>
      <c r="E124" s="66"/>
    </row>
    <row r="125" spans="1:5" x14ac:dyDescent="0.2">
      <c r="A125" s="68">
        <v>5138</v>
      </c>
      <c r="B125" s="66" t="s">
        <v>359</v>
      </c>
      <c r="C125" s="69">
        <v>66424.38</v>
      </c>
      <c r="D125" s="70">
        <f t="shared" si="0"/>
        <v>1.0765685365586126E-3</v>
      </c>
      <c r="E125" s="66"/>
    </row>
    <row r="126" spans="1:5" x14ac:dyDescent="0.2">
      <c r="A126" s="68">
        <v>5139</v>
      </c>
      <c r="B126" s="66" t="s">
        <v>360</v>
      </c>
      <c r="C126" s="69">
        <v>1402682.17</v>
      </c>
      <c r="D126" s="70">
        <f t="shared" si="0"/>
        <v>2.2733874083789098E-2</v>
      </c>
      <c r="E126" s="66"/>
    </row>
    <row r="127" spans="1:5" x14ac:dyDescent="0.2">
      <c r="A127" s="68">
        <v>5200</v>
      </c>
      <c r="B127" s="66" t="s">
        <v>361</v>
      </c>
      <c r="C127" s="69">
        <f>C128+C131+C134+C137+C142+C146+C149+C151+C157</f>
        <v>0</v>
      </c>
      <c r="D127" s="70">
        <f t="shared" si="0"/>
        <v>0</v>
      </c>
      <c r="E127" s="66"/>
    </row>
    <row r="128" spans="1:5" x14ac:dyDescent="0.2">
      <c r="A128" s="68">
        <v>5210</v>
      </c>
      <c r="B128" s="66" t="s">
        <v>362</v>
      </c>
      <c r="C128" s="69">
        <f>SUM(C129:C130)</f>
        <v>0</v>
      </c>
      <c r="D128" s="70">
        <f t="shared" si="0"/>
        <v>0</v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>
        <f t="shared" si="0"/>
        <v>0</v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>
        <f t="shared" si="0"/>
        <v>0</v>
      </c>
      <c r="E130" s="66"/>
    </row>
    <row r="131" spans="1:5" x14ac:dyDescent="0.2">
      <c r="A131" s="68">
        <v>5220</v>
      </c>
      <c r="B131" s="66" t="s">
        <v>365</v>
      </c>
      <c r="C131" s="69">
        <f>SUM(C132:C133)</f>
        <v>0</v>
      </c>
      <c r="D131" s="70">
        <f t="shared" si="0"/>
        <v>0</v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>
        <f t="shared" si="0"/>
        <v>0</v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>
        <f t="shared" si="0"/>
        <v>0</v>
      </c>
      <c r="E133" s="66"/>
    </row>
    <row r="134" spans="1:5" x14ac:dyDescent="0.2">
      <c r="A134" s="68">
        <v>5230</v>
      </c>
      <c r="B134" s="66" t="s">
        <v>309</v>
      </c>
      <c r="C134" s="69">
        <f>SUM(C135:C136)</f>
        <v>0</v>
      </c>
      <c r="D134" s="70">
        <f t="shared" si="0"/>
        <v>0</v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>
        <f t="shared" si="0"/>
        <v>0</v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>
        <f t="shared" si="0"/>
        <v>0</v>
      </c>
      <c r="E136" s="66"/>
    </row>
    <row r="137" spans="1:5" x14ac:dyDescent="0.2">
      <c r="A137" s="68">
        <v>5240</v>
      </c>
      <c r="B137" s="66" t="s">
        <v>370</v>
      </c>
      <c r="C137" s="69">
        <f>SUM(C138:C141)</f>
        <v>0</v>
      </c>
      <c r="D137" s="70">
        <f t="shared" si="0"/>
        <v>0</v>
      </c>
      <c r="E137" s="66"/>
    </row>
    <row r="138" spans="1:5" x14ac:dyDescent="0.2">
      <c r="A138" s="68">
        <v>5241</v>
      </c>
      <c r="B138" s="66" t="s">
        <v>371</v>
      </c>
      <c r="C138" s="69">
        <v>0</v>
      </c>
      <c r="D138" s="70">
        <f t="shared" si="0"/>
        <v>0</v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>
        <f t="shared" si="0"/>
        <v>0</v>
      </c>
      <c r="E139" s="66"/>
    </row>
    <row r="140" spans="1:5" x14ac:dyDescent="0.2">
      <c r="A140" s="68">
        <v>5243</v>
      </c>
      <c r="B140" s="66" t="s">
        <v>373</v>
      </c>
      <c r="C140" s="69">
        <v>0</v>
      </c>
      <c r="D140" s="70">
        <f t="shared" si="0"/>
        <v>0</v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>
        <f t="shared" si="0"/>
        <v>0</v>
      </c>
      <c r="E141" s="66"/>
    </row>
    <row r="142" spans="1:5" x14ac:dyDescent="0.2">
      <c r="A142" s="68">
        <v>5250</v>
      </c>
      <c r="B142" s="66" t="s">
        <v>310</v>
      </c>
      <c r="C142" s="69">
        <f>SUM(C143:C145)</f>
        <v>0</v>
      </c>
      <c r="D142" s="70">
        <f t="shared" si="0"/>
        <v>0</v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>
        <f t="shared" si="0"/>
        <v>0</v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>
        <f t="shared" si="0"/>
        <v>0</v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>
        <f t="shared" si="0"/>
        <v>0</v>
      </c>
      <c r="E145" s="66"/>
    </row>
    <row r="146" spans="1:5" x14ac:dyDescent="0.2">
      <c r="A146" s="68">
        <v>5260</v>
      </c>
      <c r="B146" s="66" t="s">
        <v>378</v>
      </c>
      <c r="C146" s="69">
        <f>SUM(C147:C148)</f>
        <v>0</v>
      </c>
      <c r="D146" s="70">
        <f t="shared" si="0"/>
        <v>0</v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>
        <f t="shared" si="0"/>
        <v>0</v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>
        <f t="shared" si="0"/>
        <v>0</v>
      </c>
      <c r="E148" s="66"/>
    </row>
    <row r="149" spans="1:5" x14ac:dyDescent="0.2">
      <c r="A149" s="68">
        <v>5270</v>
      </c>
      <c r="B149" s="66" t="s">
        <v>381</v>
      </c>
      <c r="C149" s="69">
        <f>SUM(C150)</f>
        <v>0</v>
      </c>
      <c r="D149" s="70">
        <f t="shared" si="0"/>
        <v>0</v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>
        <f t="shared" si="0"/>
        <v>0</v>
      </c>
      <c r="E150" s="66"/>
    </row>
    <row r="151" spans="1:5" x14ac:dyDescent="0.2">
      <c r="A151" s="68">
        <v>5280</v>
      </c>
      <c r="B151" s="66" t="s">
        <v>383</v>
      </c>
      <c r="C151" s="69">
        <f>SUM(C152:C156)</f>
        <v>0</v>
      </c>
      <c r="D151" s="70">
        <f t="shared" si="0"/>
        <v>0</v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>
        <f t="shared" si="0"/>
        <v>0</v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>
        <f t="shared" si="0"/>
        <v>0</v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>
        <f t="shared" si="0"/>
        <v>0</v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>
        <f t="shared" si="0"/>
        <v>0</v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>
        <f t="shared" si="0"/>
        <v>0</v>
      </c>
      <c r="E156" s="66"/>
    </row>
    <row r="157" spans="1:5" x14ac:dyDescent="0.2">
      <c r="A157" s="68">
        <v>5290</v>
      </c>
      <c r="B157" s="66" t="s">
        <v>389</v>
      </c>
      <c r="C157" s="69">
        <v>0</v>
      </c>
      <c r="D157" s="70">
        <f t="shared" si="0"/>
        <v>0</v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>
        <f t="shared" si="0"/>
        <v>0</v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>
        <f t="shared" si="0"/>
        <v>0</v>
      </c>
      <c r="E159" s="66"/>
    </row>
    <row r="160" spans="1:5" x14ac:dyDescent="0.2">
      <c r="A160" s="68">
        <v>5300</v>
      </c>
      <c r="B160" s="66" t="s">
        <v>392</v>
      </c>
      <c r="C160" s="69">
        <v>0</v>
      </c>
      <c r="D160" s="70">
        <f t="shared" si="0"/>
        <v>0</v>
      </c>
      <c r="E160" s="66"/>
    </row>
    <row r="161" spans="1:5" x14ac:dyDescent="0.2">
      <c r="A161" s="68">
        <v>5310</v>
      </c>
      <c r="B161" s="66" t="s">
        <v>302</v>
      </c>
      <c r="C161" s="69">
        <v>0</v>
      </c>
      <c r="D161" s="70">
        <f t="shared" si="0"/>
        <v>0</v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>
        <f t="shared" si="0"/>
        <v>0</v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>
        <f t="shared" si="0"/>
        <v>0</v>
      </c>
      <c r="E163" s="66"/>
    </row>
    <row r="164" spans="1:5" x14ac:dyDescent="0.2">
      <c r="A164" s="68">
        <v>5320</v>
      </c>
      <c r="B164" s="66" t="s">
        <v>303</v>
      </c>
      <c r="C164" s="69">
        <v>0</v>
      </c>
      <c r="D164" s="70">
        <f t="shared" ref="D164:D185" si="1">C164/$C$98</f>
        <v>0</v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>
        <f t="shared" si="1"/>
        <v>0</v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>
        <f t="shared" si="1"/>
        <v>0</v>
      </c>
      <c r="E166" s="66"/>
    </row>
    <row r="167" spans="1:5" x14ac:dyDescent="0.2">
      <c r="A167" s="68">
        <v>5330</v>
      </c>
      <c r="B167" s="66" t="s">
        <v>304</v>
      </c>
      <c r="C167" s="69">
        <v>0</v>
      </c>
      <c r="D167" s="70">
        <f t="shared" si="1"/>
        <v>0</v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>
        <f t="shared" si="1"/>
        <v>0</v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>
        <f t="shared" si="1"/>
        <v>0</v>
      </c>
      <c r="E169" s="66"/>
    </row>
    <row r="170" spans="1:5" x14ac:dyDescent="0.2">
      <c r="A170" s="68">
        <v>5400</v>
      </c>
      <c r="B170" s="66" t="s">
        <v>399</v>
      </c>
      <c r="C170" s="69">
        <v>0</v>
      </c>
      <c r="D170" s="70">
        <f t="shared" si="1"/>
        <v>0</v>
      </c>
      <c r="E170" s="66"/>
    </row>
    <row r="171" spans="1:5" x14ac:dyDescent="0.2">
      <c r="A171" s="68">
        <v>5410</v>
      </c>
      <c r="B171" s="66" t="s">
        <v>400</v>
      </c>
      <c r="C171" s="69">
        <v>0</v>
      </c>
      <c r="D171" s="70">
        <f t="shared" si="1"/>
        <v>0</v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>
        <f t="shared" si="1"/>
        <v>0</v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>
        <f t="shared" si="1"/>
        <v>0</v>
      </c>
      <c r="E173" s="66"/>
    </row>
    <row r="174" spans="1:5" x14ac:dyDescent="0.2">
      <c r="A174" s="68">
        <v>5420</v>
      </c>
      <c r="B174" s="66" t="s">
        <v>403</v>
      </c>
      <c r="C174" s="69">
        <v>0</v>
      </c>
      <c r="D174" s="70">
        <f t="shared" si="1"/>
        <v>0</v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>
        <f t="shared" si="1"/>
        <v>0</v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>
        <f t="shared" si="1"/>
        <v>0</v>
      </c>
      <c r="E176" s="66"/>
    </row>
    <row r="177" spans="1:5" x14ac:dyDescent="0.2">
      <c r="A177" s="68">
        <v>5430</v>
      </c>
      <c r="B177" s="66" t="s">
        <v>406</v>
      </c>
      <c r="C177" s="69">
        <v>0</v>
      </c>
      <c r="D177" s="70">
        <f t="shared" si="1"/>
        <v>0</v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>
        <f t="shared" si="1"/>
        <v>0</v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>
        <f t="shared" si="1"/>
        <v>0</v>
      </c>
      <c r="E179" s="66"/>
    </row>
    <row r="180" spans="1:5" x14ac:dyDescent="0.2">
      <c r="A180" s="68">
        <v>5440</v>
      </c>
      <c r="B180" s="66" t="s">
        <v>409</v>
      </c>
      <c r="C180" s="69">
        <v>0</v>
      </c>
      <c r="D180" s="70">
        <f t="shared" si="1"/>
        <v>0</v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>
        <f t="shared" si="1"/>
        <v>0</v>
      </c>
      <c r="E181" s="66"/>
    </row>
    <row r="182" spans="1:5" x14ac:dyDescent="0.2">
      <c r="A182" s="68">
        <v>5450</v>
      </c>
      <c r="B182" s="66" t="s">
        <v>410</v>
      </c>
      <c r="C182" s="69">
        <v>0</v>
      </c>
      <c r="D182" s="70">
        <f t="shared" si="1"/>
        <v>0</v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>
        <f t="shared" si="1"/>
        <v>0</v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>
        <f t="shared" si="1"/>
        <v>0</v>
      </c>
      <c r="E184" s="66"/>
    </row>
    <row r="185" spans="1:5" x14ac:dyDescent="0.2">
      <c r="A185" s="68">
        <v>5500</v>
      </c>
      <c r="B185" s="66" t="s">
        <v>413</v>
      </c>
      <c r="C185" s="69">
        <v>0</v>
      </c>
      <c r="D185" s="70">
        <f t="shared" si="1"/>
        <v>0</v>
      </c>
      <c r="E185" s="66"/>
    </row>
    <row r="186" spans="1:5" x14ac:dyDescent="0.2">
      <c r="A186" s="68">
        <v>5510</v>
      </c>
      <c r="B186" s="66" t="s">
        <v>414</v>
      </c>
      <c r="C186" s="69">
        <f>C187+C196+C199+C205+C207+C209</f>
        <v>0</v>
      </c>
      <c r="D186" s="70">
        <f t="shared" ref="D186:D216" si="2">C186/$C$98</f>
        <v>0</v>
      </c>
      <c r="E186" s="66"/>
    </row>
    <row r="187" spans="1:5" x14ac:dyDescent="0.2">
      <c r="A187" s="68">
        <v>5511</v>
      </c>
      <c r="B187" s="66" t="s">
        <v>415</v>
      </c>
      <c r="C187" s="69">
        <f>SUM(C188:C195)</f>
        <v>0</v>
      </c>
      <c r="D187" s="70">
        <f t="shared" si="2"/>
        <v>0</v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>
        <f t="shared" si="2"/>
        <v>0</v>
      </c>
      <c r="E188" s="66"/>
    </row>
    <row r="189" spans="1:5" x14ac:dyDescent="0.2">
      <c r="A189" s="68">
        <v>5513</v>
      </c>
      <c r="B189" s="66" t="s">
        <v>417</v>
      </c>
      <c r="C189" s="69">
        <v>0</v>
      </c>
      <c r="D189" s="70">
        <f t="shared" si="2"/>
        <v>0</v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>
        <f t="shared" si="2"/>
        <v>0</v>
      </c>
      <c r="E190" s="66"/>
    </row>
    <row r="191" spans="1:5" x14ac:dyDescent="0.2">
      <c r="A191" s="68">
        <v>5515</v>
      </c>
      <c r="B191" s="66" t="s">
        <v>419</v>
      </c>
      <c r="C191" s="69">
        <v>0</v>
      </c>
      <c r="D191" s="70">
        <f t="shared" si="2"/>
        <v>0</v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>
        <f t="shared" si="2"/>
        <v>0</v>
      </c>
      <c r="E192" s="66"/>
    </row>
    <row r="193" spans="1:5" x14ac:dyDescent="0.2">
      <c r="A193" s="68">
        <v>5517</v>
      </c>
      <c r="B193" s="66" t="s">
        <v>421</v>
      </c>
      <c r="C193" s="69">
        <v>0</v>
      </c>
      <c r="D193" s="70">
        <f t="shared" si="2"/>
        <v>0</v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>
        <f t="shared" si="2"/>
        <v>0</v>
      </c>
      <c r="E194" s="66"/>
    </row>
    <row r="195" spans="1:5" x14ac:dyDescent="0.2">
      <c r="A195" s="68">
        <v>5520</v>
      </c>
      <c r="B195" s="66" t="s">
        <v>423</v>
      </c>
      <c r="C195" s="69">
        <v>0</v>
      </c>
      <c r="D195" s="70">
        <f t="shared" si="2"/>
        <v>0</v>
      </c>
      <c r="E195" s="66"/>
    </row>
    <row r="196" spans="1:5" x14ac:dyDescent="0.2">
      <c r="A196" s="68">
        <v>5521</v>
      </c>
      <c r="B196" s="66" t="s">
        <v>424</v>
      </c>
      <c r="C196" s="69">
        <f>SUM(C197:C198)</f>
        <v>0</v>
      </c>
      <c r="D196" s="70">
        <f t="shared" si="2"/>
        <v>0</v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>
        <f t="shared" si="2"/>
        <v>0</v>
      </c>
      <c r="E197" s="66"/>
    </row>
    <row r="198" spans="1:5" x14ac:dyDescent="0.2">
      <c r="A198" s="68">
        <v>5530</v>
      </c>
      <c r="B198" s="66" t="s">
        <v>426</v>
      </c>
      <c r="C198" s="69">
        <v>0</v>
      </c>
      <c r="D198" s="70">
        <f t="shared" si="2"/>
        <v>0</v>
      </c>
      <c r="E198" s="66"/>
    </row>
    <row r="199" spans="1:5" x14ac:dyDescent="0.2">
      <c r="A199" s="68">
        <v>5531</v>
      </c>
      <c r="B199" s="66" t="s">
        <v>427</v>
      </c>
      <c r="C199" s="69">
        <f>SUM(C200:C203)</f>
        <v>0</v>
      </c>
      <c r="D199" s="70">
        <f t="shared" si="2"/>
        <v>0</v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>
        <f t="shared" si="2"/>
        <v>0</v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>
        <f t="shared" si="2"/>
        <v>0</v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>
        <f t="shared" si="2"/>
        <v>0</v>
      </c>
      <c r="E202" s="66"/>
    </row>
    <row r="203" spans="1:5" x14ac:dyDescent="0.2">
      <c r="A203" s="68">
        <v>5535</v>
      </c>
      <c r="B203" s="66" t="s">
        <v>431</v>
      </c>
      <c r="C203" s="69">
        <v>0</v>
      </c>
      <c r="D203" s="70">
        <f t="shared" si="2"/>
        <v>0</v>
      </c>
      <c r="E203" s="66"/>
    </row>
    <row r="204" spans="1:5" x14ac:dyDescent="0.2">
      <c r="A204" s="68">
        <v>5590</v>
      </c>
      <c r="B204" s="66" t="s">
        <v>434</v>
      </c>
      <c r="C204" s="69">
        <f>SUM(C205:C213)</f>
        <v>-3.1</v>
      </c>
      <c r="D204" s="70">
        <f t="shared" si="2"/>
        <v>-5.0243035212849543E-8</v>
      </c>
      <c r="E204" s="66"/>
    </row>
    <row r="205" spans="1:5" x14ac:dyDescent="0.2">
      <c r="A205" s="68">
        <v>5591</v>
      </c>
      <c r="B205" s="66" t="s">
        <v>435</v>
      </c>
      <c r="C205" s="69">
        <f>SUM(C206)</f>
        <v>0</v>
      </c>
      <c r="D205" s="70">
        <f t="shared" si="2"/>
        <v>0</v>
      </c>
      <c r="E205" s="66"/>
    </row>
    <row r="206" spans="1:5" x14ac:dyDescent="0.2">
      <c r="A206" s="68">
        <v>5592</v>
      </c>
      <c r="B206" s="66" t="s">
        <v>436</v>
      </c>
      <c r="C206" s="69">
        <v>0</v>
      </c>
      <c r="D206" s="70">
        <f t="shared" si="2"/>
        <v>0</v>
      </c>
      <c r="E206" s="66"/>
    </row>
    <row r="207" spans="1:5" x14ac:dyDescent="0.2">
      <c r="A207" s="68">
        <v>5593</v>
      </c>
      <c r="B207" s="66" t="s">
        <v>437</v>
      </c>
      <c r="C207" s="69">
        <f>C208</f>
        <v>0</v>
      </c>
      <c r="D207" s="70">
        <f t="shared" si="2"/>
        <v>0</v>
      </c>
      <c r="E207" s="66"/>
    </row>
    <row r="208" spans="1:5" x14ac:dyDescent="0.2">
      <c r="A208" s="68">
        <v>5594</v>
      </c>
      <c r="B208" s="66" t="s">
        <v>438</v>
      </c>
      <c r="C208" s="69">
        <v>0</v>
      </c>
      <c r="D208" s="70">
        <f t="shared" si="2"/>
        <v>0</v>
      </c>
      <c r="E208" s="66"/>
    </row>
    <row r="209" spans="1:5" x14ac:dyDescent="0.2">
      <c r="A209" s="68">
        <v>5595</v>
      </c>
      <c r="B209" s="66" t="s">
        <v>439</v>
      </c>
      <c r="C209" s="69">
        <v>0</v>
      </c>
      <c r="D209" s="70">
        <f t="shared" si="2"/>
        <v>0</v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>
        <f t="shared" si="2"/>
        <v>0</v>
      </c>
      <c r="E210" s="66"/>
    </row>
    <row r="211" spans="1:5" x14ac:dyDescent="0.2">
      <c r="A211" s="68">
        <v>5597</v>
      </c>
      <c r="B211" s="66" t="s">
        <v>440</v>
      </c>
      <c r="C211" s="69">
        <v>0</v>
      </c>
      <c r="D211" s="70">
        <f t="shared" si="2"/>
        <v>0</v>
      </c>
      <c r="E211" s="66"/>
    </row>
    <row r="212" spans="1:5" x14ac:dyDescent="0.2">
      <c r="A212" s="68">
        <v>5598</v>
      </c>
      <c r="B212" s="66" t="s">
        <v>441</v>
      </c>
      <c r="C212" s="69">
        <v>0</v>
      </c>
      <c r="D212" s="70">
        <f t="shared" si="2"/>
        <v>0</v>
      </c>
      <c r="E212" s="66"/>
    </row>
    <row r="213" spans="1:5" x14ac:dyDescent="0.2">
      <c r="A213" s="68">
        <v>5599</v>
      </c>
      <c r="B213" s="66" t="s">
        <v>442</v>
      </c>
      <c r="C213" s="69">
        <v>-3.1</v>
      </c>
      <c r="D213" s="70">
        <f t="shared" si="2"/>
        <v>-5.0243035212849543E-8</v>
      </c>
      <c r="E213" s="66"/>
    </row>
    <row r="214" spans="1:5" x14ac:dyDescent="0.2">
      <c r="A214" s="68">
        <v>5600</v>
      </c>
      <c r="B214" s="66" t="s">
        <v>443</v>
      </c>
      <c r="C214" s="69">
        <v>0</v>
      </c>
      <c r="D214" s="70">
        <f t="shared" si="2"/>
        <v>0</v>
      </c>
      <c r="E214" s="66"/>
    </row>
    <row r="215" spans="1:5" x14ac:dyDescent="0.2">
      <c r="A215" s="68">
        <v>5610</v>
      </c>
      <c r="B215" s="66" t="s">
        <v>444</v>
      </c>
      <c r="C215" s="69">
        <v>0</v>
      </c>
      <c r="D215" s="70">
        <f t="shared" si="2"/>
        <v>0</v>
      </c>
      <c r="E215" s="66"/>
    </row>
    <row r="216" spans="1:5" x14ac:dyDescent="0.2">
      <c r="A216" s="68">
        <v>5611</v>
      </c>
      <c r="B216" s="66" t="s">
        <v>445</v>
      </c>
      <c r="C216" s="69">
        <v>0</v>
      </c>
      <c r="D216" s="70">
        <f t="shared" si="2"/>
        <v>0</v>
      </c>
      <c r="E216" s="66"/>
    </row>
    <row r="218" spans="1:5" x14ac:dyDescent="0.2">
      <c r="A218" s="38" t="s">
        <v>64</v>
      </c>
    </row>
    <row r="227" spans="2:4" x14ac:dyDescent="0.2">
      <c r="B227" s="40" t="s">
        <v>651</v>
      </c>
      <c r="C227" s="151" t="s">
        <v>652</v>
      </c>
      <c r="D227" s="151"/>
    </row>
    <row r="228" spans="2:4" x14ac:dyDescent="0.2">
      <c r="B228" s="40" t="s">
        <v>653</v>
      </c>
      <c r="C228" s="151" t="s">
        <v>654</v>
      </c>
      <c r="D228" s="151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227:D227"/>
    <mergeCell ref="C228:D228"/>
  </mergeCells>
  <pageMargins left="0.7" right="0.7" top="0.75" bottom="0.75" header="0.3" footer="0.3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0" x14ac:dyDescent="0.2"/>
  <cols>
    <col min="1" max="1" width="7.7265625" style="2" customWidth="1"/>
    <col min="2" max="2" width="124.26953125" style="2" customWidth="1"/>
    <col min="3" max="3" width="12.453125" style="2" customWidth="1"/>
    <col min="4" max="16384" width="12.453125" style="2" hidden="1"/>
  </cols>
  <sheetData>
    <row r="1" spans="1:2" ht="10.5" x14ac:dyDescent="0.25">
      <c r="B1" s="11"/>
    </row>
    <row r="2" spans="1:2" ht="15" customHeight="1" x14ac:dyDescent="0.2">
      <c r="A2" s="26" t="s">
        <v>204</v>
      </c>
      <c r="B2" s="24" t="s">
        <v>205</v>
      </c>
    </row>
    <row r="3" spans="1:2" ht="10.5" x14ac:dyDescent="0.2">
      <c r="A3" s="32"/>
      <c r="B3" s="4"/>
    </row>
    <row r="4" spans="1:2" ht="15" customHeight="1" x14ac:dyDescent="0.2">
      <c r="A4" s="99" t="s">
        <v>38</v>
      </c>
      <c r="B4" s="27" t="s">
        <v>206</v>
      </c>
    </row>
    <row r="5" spans="1:2" ht="15" customHeight="1" x14ac:dyDescent="0.2">
      <c r="A5" s="100"/>
      <c r="B5" s="27" t="s">
        <v>207</v>
      </c>
    </row>
    <row r="6" spans="1:2" ht="15" customHeight="1" x14ac:dyDescent="0.2">
      <c r="A6" s="100"/>
      <c r="B6" s="27" t="s">
        <v>446</v>
      </c>
    </row>
    <row r="7" spans="1:2" ht="15" customHeight="1" x14ac:dyDescent="0.2">
      <c r="A7" s="100"/>
      <c r="B7" s="27" t="s">
        <v>244</v>
      </c>
    </row>
    <row r="8" spans="1:2" ht="15" customHeight="1" x14ac:dyDescent="0.2">
      <c r="A8" s="100"/>
    </row>
    <row r="9" spans="1:2" ht="15" customHeight="1" x14ac:dyDescent="0.2">
      <c r="A9" s="99" t="s">
        <v>40</v>
      </c>
      <c r="B9" s="25" t="s">
        <v>447</v>
      </c>
    </row>
    <row r="10" spans="1:2" ht="15" customHeight="1" x14ac:dyDescent="0.2">
      <c r="A10" s="100"/>
      <c r="B10" s="33" t="s">
        <v>244</v>
      </c>
    </row>
    <row r="11" spans="1:2" ht="15" customHeight="1" x14ac:dyDescent="0.2">
      <c r="A11" s="100"/>
    </row>
    <row r="12" spans="1:2" ht="15" customHeight="1" x14ac:dyDescent="0.2">
      <c r="A12" s="99" t="s">
        <v>42</v>
      </c>
      <c r="B12" s="25" t="s">
        <v>447</v>
      </c>
    </row>
    <row r="13" spans="1:2" ht="20.5" x14ac:dyDescent="0.2">
      <c r="A13" s="100"/>
      <c r="B13" s="25" t="s">
        <v>448</v>
      </c>
    </row>
    <row r="14" spans="1:2" ht="15" customHeight="1" x14ac:dyDescent="0.2">
      <c r="A14" s="100"/>
      <c r="B14" s="33" t="s">
        <v>244</v>
      </c>
    </row>
    <row r="15" spans="1:2" ht="15" customHeight="1" x14ac:dyDescent="0.2">
      <c r="A15" s="100"/>
    </row>
    <row r="16" spans="1:2" ht="15" customHeight="1" x14ac:dyDescent="0.2">
      <c r="A16" s="100"/>
    </row>
    <row r="17" spans="1:2" ht="15" customHeight="1" x14ac:dyDescent="0.2">
      <c r="A17" s="99" t="s">
        <v>44</v>
      </c>
      <c r="B17" s="23" t="s">
        <v>449</v>
      </c>
    </row>
    <row r="18" spans="1:2" ht="15" customHeight="1" x14ac:dyDescent="0.2">
      <c r="A18" s="32"/>
      <c r="B18" s="23" t="s">
        <v>450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40"/>
  <sheetViews>
    <sheetView topLeftCell="A4" zoomScaleNormal="100" workbookViewId="0">
      <selection activeCell="B19" sqref="B19"/>
    </sheetView>
  </sheetViews>
  <sheetFormatPr baseColWidth="10" defaultColWidth="9.1796875" defaultRowHeight="10" x14ac:dyDescent="0.2"/>
  <cols>
    <col min="1" max="1" width="10" style="47" customWidth="1"/>
    <col min="2" max="2" width="48.1796875" style="47" customWidth="1"/>
    <col min="3" max="3" width="22.81640625" style="47" customWidth="1"/>
    <col min="4" max="5" width="16.7265625" style="47" customWidth="1"/>
    <col min="6" max="16384" width="9.1796875" style="47"/>
  </cols>
  <sheetData>
    <row r="1" spans="1:5" ht="19" customHeight="1" x14ac:dyDescent="0.2">
      <c r="A1" s="157" t="str">
        <f>ESF!A1</f>
        <v>CENTRO DE CONCILIACION LABORAL DEL ESTADO DE GUANAJUATO</v>
      </c>
      <c r="B1" s="157"/>
      <c r="C1" s="157"/>
      <c r="D1" s="45" t="s">
        <v>0</v>
      </c>
      <c r="E1" s="46">
        <f>'Notas a los Edos Financieros'!D1</f>
        <v>2022</v>
      </c>
    </row>
    <row r="2" spans="1:5" ht="19" customHeight="1" x14ac:dyDescent="0.2">
      <c r="A2" s="157" t="s">
        <v>451</v>
      </c>
      <c r="B2" s="157"/>
      <c r="C2" s="157"/>
      <c r="D2" s="45" t="s">
        <v>2</v>
      </c>
      <c r="E2" s="46" t="str">
        <f>'Notas a los Edos Financieros'!D2</f>
        <v>Trimestral</v>
      </c>
    </row>
    <row r="3" spans="1:5" ht="19" customHeight="1" x14ac:dyDescent="0.2">
      <c r="A3" s="157" t="str">
        <f>ESF!A3</f>
        <v>Correspondiente del 1 de Enero al 30 de Septiembre de 2022</v>
      </c>
      <c r="B3" s="157"/>
      <c r="C3" s="157"/>
      <c r="D3" s="45" t="s">
        <v>4</v>
      </c>
      <c r="E3" s="46">
        <f>'Notas a los Edos Financieros'!D3</f>
        <v>3</v>
      </c>
    </row>
    <row r="4" spans="1:5" ht="10.5" x14ac:dyDescent="0.25">
      <c r="A4" s="48" t="s">
        <v>66</v>
      </c>
      <c r="B4" s="49"/>
      <c r="C4" s="49"/>
      <c r="D4" s="49"/>
      <c r="E4" s="49"/>
    </row>
    <row r="6" spans="1:5" ht="10.5" x14ac:dyDescent="0.25">
      <c r="A6" s="49" t="s">
        <v>452</v>
      </c>
      <c r="B6" s="49"/>
      <c r="C6" s="49"/>
      <c r="D6" s="49"/>
      <c r="E6" s="49"/>
    </row>
    <row r="7" spans="1:5" ht="10.5" x14ac:dyDescent="0.25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28088862.68</v>
      </c>
    </row>
    <row r="9" spans="1:5" x14ac:dyDescent="0.2">
      <c r="A9" s="51">
        <v>3120</v>
      </c>
      <c r="B9" s="47" t="s">
        <v>453</v>
      </c>
      <c r="C9" s="52">
        <v>0</v>
      </c>
    </row>
    <row r="10" spans="1:5" x14ac:dyDescent="0.2">
      <c r="A10" s="51">
        <v>3130</v>
      </c>
      <c r="B10" s="47" t="s">
        <v>454</v>
      </c>
      <c r="C10" s="52">
        <v>0</v>
      </c>
    </row>
    <row r="12" spans="1:5" ht="10.5" x14ac:dyDescent="0.25">
      <c r="A12" s="49" t="s">
        <v>455</v>
      </c>
      <c r="B12" s="49"/>
      <c r="C12" s="49"/>
      <c r="D12" s="49"/>
      <c r="E12" s="49"/>
    </row>
    <row r="13" spans="1:5" ht="10.5" x14ac:dyDescent="0.25">
      <c r="A13" s="50" t="s">
        <v>68</v>
      </c>
      <c r="B13" s="50" t="s">
        <v>69</v>
      </c>
      <c r="C13" s="50" t="s">
        <v>70</v>
      </c>
      <c r="D13" s="50" t="s">
        <v>456</v>
      </c>
      <c r="E13" s="50"/>
    </row>
    <row r="14" spans="1:5" x14ac:dyDescent="0.2">
      <c r="A14" s="51">
        <v>3210</v>
      </c>
      <c r="B14" s="47" t="s">
        <v>457</v>
      </c>
      <c r="C14" s="52">
        <v>9584356.3699999992</v>
      </c>
    </row>
    <row r="15" spans="1:5" x14ac:dyDescent="0.2">
      <c r="A15" s="51">
        <v>3220</v>
      </c>
      <c r="B15" s="47" t="s">
        <v>458</v>
      </c>
      <c r="C15" s="52">
        <v>-15744972.630000001</v>
      </c>
    </row>
    <row r="16" spans="1:5" x14ac:dyDescent="0.2">
      <c r="A16" s="51">
        <v>3230</v>
      </c>
      <c r="B16" s="47" t="s">
        <v>459</v>
      </c>
      <c r="C16" s="52">
        <f>SUM(C17:C20)</f>
        <v>0</v>
      </c>
    </row>
    <row r="17" spans="1:3" x14ac:dyDescent="0.2">
      <c r="A17" s="51">
        <v>3231</v>
      </c>
      <c r="B17" s="47" t="s">
        <v>460</v>
      </c>
      <c r="C17" s="52">
        <v>0</v>
      </c>
    </row>
    <row r="18" spans="1:3" x14ac:dyDescent="0.2">
      <c r="A18" s="51">
        <v>3232</v>
      </c>
      <c r="B18" s="47" t="s">
        <v>461</v>
      </c>
      <c r="C18" s="52">
        <v>0</v>
      </c>
    </row>
    <row r="19" spans="1:3" x14ac:dyDescent="0.2">
      <c r="A19" s="51">
        <v>3233</v>
      </c>
      <c r="B19" s="47" t="s">
        <v>462</v>
      </c>
      <c r="C19" s="52">
        <v>0</v>
      </c>
    </row>
    <row r="20" spans="1:3" x14ac:dyDescent="0.2">
      <c r="A20" s="51">
        <v>3239</v>
      </c>
      <c r="B20" s="47" t="s">
        <v>463</v>
      </c>
      <c r="C20" s="52">
        <v>0</v>
      </c>
    </row>
    <row r="21" spans="1:3" x14ac:dyDescent="0.2">
      <c r="A21" s="51">
        <v>3240</v>
      </c>
      <c r="B21" s="47" t="s">
        <v>464</v>
      </c>
      <c r="C21" s="52">
        <f>SUM(C22:C24)</f>
        <v>0</v>
      </c>
    </row>
    <row r="22" spans="1:3" x14ac:dyDescent="0.2">
      <c r="A22" s="51">
        <v>3241</v>
      </c>
      <c r="B22" s="47" t="s">
        <v>465</v>
      </c>
      <c r="C22" s="52">
        <v>0</v>
      </c>
    </row>
    <row r="23" spans="1:3" x14ac:dyDescent="0.2">
      <c r="A23" s="51">
        <v>3242</v>
      </c>
      <c r="B23" s="47" t="s">
        <v>466</v>
      </c>
      <c r="C23" s="52">
        <v>0</v>
      </c>
    </row>
    <row r="24" spans="1:3" x14ac:dyDescent="0.2">
      <c r="A24" s="51">
        <v>3243</v>
      </c>
      <c r="B24" s="47" t="s">
        <v>467</v>
      </c>
      <c r="C24" s="52">
        <v>0</v>
      </c>
    </row>
    <row r="25" spans="1:3" x14ac:dyDescent="0.2">
      <c r="A25" s="51">
        <v>3250</v>
      </c>
      <c r="B25" s="47" t="s">
        <v>468</v>
      </c>
      <c r="C25" s="52">
        <f>SUM(C26:C27)</f>
        <v>0</v>
      </c>
    </row>
    <row r="26" spans="1:3" x14ac:dyDescent="0.2">
      <c r="A26" s="51">
        <v>3251</v>
      </c>
      <c r="B26" s="47" t="s">
        <v>469</v>
      </c>
      <c r="C26" s="52">
        <v>0</v>
      </c>
    </row>
    <row r="27" spans="1:3" x14ac:dyDescent="0.2">
      <c r="A27" s="51">
        <v>3252</v>
      </c>
      <c r="B27" s="47" t="s">
        <v>470</v>
      </c>
      <c r="C27" s="52">
        <v>0</v>
      </c>
    </row>
    <row r="29" spans="1:3" x14ac:dyDescent="0.2">
      <c r="A29" s="38" t="s">
        <v>64</v>
      </c>
      <c r="B29" s="38"/>
    </row>
    <row r="39" spans="2:4" x14ac:dyDescent="0.2">
      <c r="B39" s="40" t="s">
        <v>651</v>
      </c>
      <c r="C39" s="151" t="s">
        <v>652</v>
      </c>
      <c r="D39" s="151"/>
    </row>
    <row r="40" spans="2:4" x14ac:dyDescent="0.2">
      <c r="B40" s="40" t="s">
        <v>653</v>
      </c>
      <c r="C40" s="151" t="s">
        <v>654</v>
      </c>
      <c r="D40" s="151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39:D39"/>
    <mergeCell ref="C40:D40"/>
  </mergeCells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0" x14ac:dyDescent="0.2"/>
  <cols>
    <col min="1" max="1" width="8.7265625" style="2" customWidth="1"/>
    <col min="2" max="2" width="119.81640625" style="2" customWidth="1"/>
    <col min="3" max="3" width="11.453125" style="2" customWidth="1"/>
    <col min="4" max="16384" width="11.453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99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99" t="s">
        <v>48</v>
      </c>
      <c r="B6" s="27" t="s">
        <v>207</v>
      </c>
    </row>
    <row r="7" spans="1:2" ht="15" customHeight="1" x14ac:dyDescent="0.2">
      <c r="B7" s="27" t="s">
        <v>471</v>
      </c>
    </row>
    <row r="8" spans="1:2" ht="20.5" x14ac:dyDescent="0.2">
      <c r="B8" s="25" t="s">
        <v>472</v>
      </c>
    </row>
    <row r="9" spans="1:2" ht="15" customHeight="1" x14ac:dyDescent="0.2">
      <c r="B9" s="27" t="s">
        <v>473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59"/>
  <sheetViews>
    <sheetView topLeftCell="A124" zoomScaleNormal="100" workbookViewId="0">
      <selection activeCell="B133" sqref="B133"/>
    </sheetView>
  </sheetViews>
  <sheetFormatPr baseColWidth="10" defaultColWidth="9.1796875" defaultRowHeight="10" x14ac:dyDescent="0.2"/>
  <cols>
    <col min="1" max="1" width="10" style="47" customWidth="1"/>
    <col min="2" max="2" width="63.453125" style="47" bestFit="1" customWidth="1"/>
    <col min="3" max="3" width="15.26953125" style="47" bestFit="1" customWidth="1"/>
    <col min="4" max="4" width="16.453125" style="47" bestFit="1" customWidth="1"/>
    <col min="5" max="16384" width="9.1796875" style="47"/>
  </cols>
  <sheetData>
    <row r="1" spans="1:4" s="53" customFormat="1" ht="19" customHeight="1" x14ac:dyDescent="0.35">
      <c r="A1" s="157" t="str">
        <f>ESF!A1</f>
        <v>CENTRO DE CONCILIACION LABORAL DEL ESTADO DE GUANAJUATO</v>
      </c>
      <c r="B1" s="157"/>
      <c r="C1" s="45" t="s">
        <v>0</v>
      </c>
      <c r="D1" s="46">
        <f>'Notas a los Edos Financieros'!D1</f>
        <v>2022</v>
      </c>
    </row>
    <row r="2" spans="1:4" s="53" customFormat="1" ht="19" customHeight="1" x14ac:dyDescent="0.35">
      <c r="A2" s="157" t="s">
        <v>474</v>
      </c>
      <c r="B2" s="157"/>
      <c r="C2" s="45" t="s">
        <v>2</v>
      </c>
      <c r="D2" s="46" t="str">
        <f>'Notas a los Edos Financieros'!D2</f>
        <v>Trimestral</v>
      </c>
    </row>
    <row r="3" spans="1:4" s="53" customFormat="1" ht="19" customHeight="1" x14ac:dyDescent="0.35">
      <c r="A3" s="157" t="str">
        <f>ESF!A3</f>
        <v>Correspondiente del 1 de Enero al 30 de Septiembre de 2022</v>
      </c>
      <c r="B3" s="157"/>
      <c r="C3" s="45" t="s">
        <v>4</v>
      </c>
      <c r="D3" s="46">
        <f>'Notas a los Edos Financieros'!D3</f>
        <v>3</v>
      </c>
    </row>
    <row r="4" spans="1:4" ht="10.5" x14ac:dyDescent="0.25">
      <c r="A4" s="48" t="s">
        <v>66</v>
      </c>
      <c r="B4" s="49"/>
      <c r="C4" s="49"/>
      <c r="D4" s="49"/>
    </row>
    <row r="6" spans="1:4" ht="10.5" x14ac:dyDescent="0.25">
      <c r="A6" s="49" t="s">
        <v>475</v>
      </c>
      <c r="B6" s="49"/>
      <c r="C6" s="49"/>
      <c r="D6" s="49"/>
    </row>
    <row r="7" spans="1:4" ht="10.5" x14ac:dyDescent="0.25">
      <c r="A7" s="50" t="s">
        <v>68</v>
      </c>
      <c r="B7" s="50" t="s">
        <v>476</v>
      </c>
      <c r="C7" s="110">
        <v>2022</v>
      </c>
      <c r="D7" s="110">
        <v>2021</v>
      </c>
    </row>
    <row r="8" spans="1:4" x14ac:dyDescent="0.2">
      <c r="A8" s="51">
        <v>1111</v>
      </c>
      <c r="B8" s="47" t="s">
        <v>477</v>
      </c>
      <c r="C8" s="52">
        <v>0</v>
      </c>
      <c r="D8" s="52">
        <v>0</v>
      </c>
    </row>
    <row r="9" spans="1:4" x14ac:dyDescent="0.2">
      <c r="A9" s="51">
        <v>1112</v>
      </c>
      <c r="B9" s="47" t="s">
        <v>478</v>
      </c>
      <c r="C9" s="52">
        <v>11291221.73</v>
      </c>
      <c r="D9" s="52">
        <v>53398134.68</v>
      </c>
    </row>
    <row r="10" spans="1:4" x14ac:dyDescent="0.2">
      <c r="A10" s="51">
        <v>1113</v>
      </c>
      <c r="B10" s="47" t="s">
        <v>479</v>
      </c>
      <c r="C10" s="52">
        <v>0</v>
      </c>
      <c r="D10" s="52">
        <v>0</v>
      </c>
    </row>
    <row r="11" spans="1:4" x14ac:dyDescent="0.2">
      <c r="A11" s="51">
        <v>1114</v>
      </c>
      <c r="B11" s="47" t="s">
        <v>72</v>
      </c>
      <c r="C11" s="52">
        <v>0</v>
      </c>
      <c r="D11" s="52">
        <v>0</v>
      </c>
    </row>
    <row r="12" spans="1:4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4" x14ac:dyDescent="0.2">
      <c r="A13" s="51">
        <v>1116</v>
      </c>
      <c r="B13" s="47" t="s">
        <v>480</v>
      </c>
      <c r="C13" s="52">
        <v>0</v>
      </c>
      <c r="D13" s="52">
        <v>0</v>
      </c>
    </row>
    <row r="14" spans="1:4" x14ac:dyDescent="0.2">
      <c r="A14" s="51">
        <v>1119</v>
      </c>
      <c r="B14" s="47" t="s">
        <v>481</v>
      </c>
      <c r="C14" s="52">
        <v>0</v>
      </c>
      <c r="D14" s="52">
        <v>0</v>
      </c>
    </row>
    <row r="15" spans="1:4" ht="10.5" x14ac:dyDescent="0.25">
      <c r="A15" s="58">
        <v>1110</v>
      </c>
      <c r="B15" s="118" t="s">
        <v>482</v>
      </c>
      <c r="C15" s="106">
        <f>SUM(C8:C14)</f>
        <v>11291221.73</v>
      </c>
      <c r="D15" s="106">
        <f>SUM(D8:D14)</f>
        <v>53398134.68</v>
      </c>
    </row>
    <row r="18" spans="1:4" ht="10.5" x14ac:dyDescent="0.25">
      <c r="A18" s="49" t="s">
        <v>483</v>
      </c>
      <c r="B18" s="49"/>
      <c r="C18" s="49"/>
      <c r="D18" s="49"/>
    </row>
    <row r="19" spans="1:4" ht="10.5" x14ac:dyDescent="0.25">
      <c r="A19" s="50" t="s">
        <v>68</v>
      </c>
      <c r="B19" s="50" t="s">
        <v>476</v>
      </c>
      <c r="C19" s="112" t="s">
        <v>484</v>
      </c>
      <c r="D19" s="112" t="s">
        <v>485</v>
      </c>
    </row>
    <row r="20" spans="1:4" ht="10.5" x14ac:dyDescent="0.25">
      <c r="A20" s="58">
        <v>1230</v>
      </c>
      <c r="B20" s="59" t="s">
        <v>121</v>
      </c>
      <c r="C20" s="106">
        <f>SUM(C21:C27)</f>
        <v>0</v>
      </c>
      <c r="D20" s="106">
        <f>SUM(D21:D27)</f>
        <v>0</v>
      </c>
    </row>
    <row r="21" spans="1:4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124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126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127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ht="10.5" x14ac:dyDescent="0.25">
      <c r="A28" s="58">
        <v>1240</v>
      </c>
      <c r="B28" s="59" t="s">
        <v>129</v>
      </c>
      <c r="C28" s="106">
        <f>SUM(C29:C36)</f>
        <v>11563366</v>
      </c>
      <c r="D28" s="106">
        <f>SUM(D29:D36)</f>
        <v>11563366</v>
      </c>
    </row>
    <row r="29" spans="1:4" x14ac:dyDescent="0.2">
      <c r="A29" s="51">
        <v>1241</v>
      </c>
      <c r="B29" s="47" t="s">
        <v>130</v>
      </c>
      <c r="C29" s="52">
        <v>30740</v>
      </c>
      <c r="D29" s="52">
        <v>30740</v>
      </c>
    </row>
    <row r="30" spans="1:4" x14ac:dyDescent="0.2">
      <c r="A30" s="51">
        <v>1242</v>
      </c>
      <c r="B30" s="47" t="s">
        <v>131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132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133</v>
      </c>
      <c r="C32" s="52">
        <v>8862726</v>
      </c>
      <c r="D32" s="52">
        <v>8862726</v>
      </c>
    </row>
    <row r="33" spans="1:5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5" x14ac:dyDescent="0.2">
      <c r="A34" s="51">
        <v>1246</v>
      </c>
      <c r="B34" s="47" t="s">
        <v>135</v>
      </c>
      <c r="C34" s="52">
        <v>2669900</v>
      </c>
      <c r="D34" s="52">
        <v>2669900</v>
      </c>
    </row>
    <row r="35" spans="1:5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5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5" ht="10.5" x14ac:dyDescent="0.25">
      <c r="A37" s="58">
        <v>1250</v>
      </c>
      <c r="B37" s="59" t="s">
        <v>141</v>
      </c>
      <c r="C37" s="106">
        <f>SUM(C38:C42)</f>
        <v>0</v>
      </c>
      <c r="D37" s="106">
        <f>SUM(D38:D42)</f>
        <v>0</v>
      </c>
    </row>
    <row r="38" spans="1:5" x14ac:dyDescent="0.2">
      <c r="A38" s="51">
        <v>1251</v>
      </c>
      <c r="B38" s="47" t="s">
        <v>142</v>
      </c>
      <c r="C38" s="52">
        <v>0</v>
      </c>
      <c r="D38" s="52">
        <v>0</v>
      </c>
    </row>
    <row r="39" spans="1:5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5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5" x14ac:dyDescent="0.2">
      <c r="A41" s="51">
        <v>1254</v>
      </c>
      <c r="B41" s="47" t="s">
        <v>145</v>
      </c>
      <c r="C41" s="52">
        <v>0</v>
      </c>
      <c r="D41" s="52">
        <v>0</v>
      </c>
    </row>
    <row r="42" spans="1:5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5" ht="10.5" x14ac:dyDescent="0.25">
      <c r="A43" s="51"/>
      <c r="B43" s="118" t="s">
        <v>486</v>
      </c>
      <c r="C43" s="106">
        <f>C20+C28+C37</f>
        <v>11563366</v>
      </c>
      <c r="D43" s="106">
        <f>D20+D28+D37</f>
        <v>11563366</v>
      </c>
    </row>
    <row r="45" spans="1:5" ht="14.5" x14ac:dyDescent="0.35">
      <c r="A45" s="49" t="s">
        <v>487</v>
      </c>
      <c r="B45" s="49"/>
      <c r="C45" s="49"/>
      <c r="D45" s="49"/>
      <c r="E45"/>
    </row>
    <row r="46" spans="1:5" ht="14.5" x14ac:dyDescent="0.35">
      <c r="A46" s="50" t="s">
        <v>68</v>
      </c>
      <c r="B46" s="50" t="s">
        <v>476</v>
      </c>
      <c r="C46" s="110">
        <v>2022</v>
      </c>
      <c r="D46" s="110">
        <v>2021</v>
      </c>
      <c r="E46"/>
    </row>
    <row r="47" spans="1:5" ht="10" customHeight="1" x14ac:dyDescent="0.35">
      <c r="A47" s="58">
        <v>3210</v>
      </c>
      <c r="B47" s="59" t="s">
        <v>488</v>
      </c>
      <c r="C47" s="106">
        <v>9584356.3699999992</v>
      </c>
      <c r="D47" s="106">
        <v>32129614.379999999</v>
      </c>
      <c r="E47"/>
    </row>
    <row r="48" spans="1:5" ht="10" customHeight="1" x14ac:dyDescent="0.35">
      <c r="A48" s="51"/>
      <c r="B48" s="118" t="s">
        <v>489</v>
      </c>
      <c r="C48" s="106">
        <f>C51+C63+C95+C98+C49</f>
        <v>-3.1</v>
      </c>
      <c r="D48" s="106">
        <f>D51+D63+D96</f>
        <v>113833.44</v>
      </c>
      <c r="E48"/>
    </row>
    <row r="49" spans="1:5" ht="10" customHeight="1" x14ac:dyDescent="0.35">
      <c r="A49" s="58">
        <v>5400</v>
      </c>
      <c r="B49" s="59" t="s">
        <v>399</v>
      </c>
      <c r="C49" s="132">
        <f>SUM(C50:C50)</f>
        <v>0</v>
      </c>
      <c r="D49" s="132">
        <f>SUM(D50:D50)</f>
        <v>0</v>
      </c>
      <c r="E49"/>
    </row>
    <row r="50" spans="1:5" ht="10" customHeight="1" x14ac:dyDescent="0.35">
      <c r="A50" s="51">
        <v>5410</v>
      </c>
      <c r="B50" s="47" t="s">
        <v>490</v>
      </c>
      <c r="C50" s="133">
        <v>0</v>
      </c>
      <c r="D50" s="133">
        <v>0</v>
      </c>
      <c r="E50"/>
    </row>
    <row r="51" spans="1:5" ht="10" customHeight="1" x14ac:dyDescent="0.35">
      <c r="A51" s="51">
        <v>5411</v>
      </c>
      <c r="B51" s="47" t="s">
        <v>401</v>
      </c>
      <c r="C51" s="106">
        <f>C52+C54+C56+C58+C60</f>
        <v>0</v>
      </c>
      <c r="D51" s="106">
        <f>D52+D54+D56+D58+D60</f>
        <v>0</v>
      </c>
      <c r="E51"/>
    </row>
    <row r="52" spans="1:5" ht="10" customHeight="1" x14ac:dyDescent="0.35">
      <c r="A52" s="51">
        <v>5420</v>
      </c>
      <c r="B52" s="47" t="s">
        <v>491</v>
      </c>
      <c r="C52" s="52">
        <f>C53</f>
        <v>0</v>
      </c>
      <c r="D52" s="52">
        <f>D53</f>
        <v>0</v>
      </c>
      <c r="E52"/>
    </row>
    <row r="53" spans="1:5" ht="10" customHeight="1" x14ac:dyDescent="0.35">
      <c r="A53" s="51">
        <v>5421</v>
      </c>
      <c r="B53" s="47" t="s">
        <v>404</v>
      </c>
      <c r="C53" s="52">
        <v>0</v>
      </c>
      <c r="D53" s="52">
        <v>0</v>
      </c>
      <c r="E53"/>
    </row>
    <row r="54" spans="1:5" ht="10" customHeight="1" x14ac:dyDescent="0.35">
      <c r="A54" s="51">
        <v>5430</v>
      </c>
      <c r="B54" s="47" t="s">
        <v>492</v>
      </c>
      <c r="C54" s="52">
        <f>C55</f>
        <v>0</v>
      </c>
      <c r="D54" s="52">
        <f>D55</f>
        <v>0</v>
      </c>
      <c r="E54"/>
    </row>
    <row r="55" spans="1:5" ht="10" customHeight="1" x14ac:dyDescent="0.35">
      <c r="A55" s="51">
        <v>5431</v>
      </c>
      <c r="B55" s="47" t="s">
        <v>407</v>
      </c>
      <c r="C55" s="52">
        <v>0</v>
      </c>
      <c r="D55" s="52">
        <v>0</v>
      </c>
      <c r="E55"/>
    </row>
    <row r="56" spans="1:5" ht="10" customHeight="1" x14ac:dyDescent="0.35">
      <c r="A56" s="51">
        <v>5440</v>
      </c>
      <c r="B56" s="47" t="s">
        <v>493</v>
      </c>
      <c r="C56" s="52">
        <f>C57</f>
        <v>0</v>
      </c>
      <c r="D56" s="52">
        <f>D57</f>
        <v>0</v>
      </c>
      <c r="E56"/>
    </row>
    <row r="57" spans="1:5" ht="10" customHeight="1" x14ac:dyDescent="0.35">
      <c r="A57" s="51">
        <v>5441</v>
      </c>
      <c r="B57" s="47" t="s">
        <v>493</v>
      </c>
      <c r="C57" s="52">
        <v>0</v>
      </c>
      <c r="D57" s="52">
        <v>0</v>
      </c>
      <c r="E57"/>
    </row>
    <row r="58" spans="1:5" ht="10" customHeight="1" x14ac:dyDescent="0.35">
      <c r="A58" s="51">
        <v>5450</v>
      </c>
      <c r="B58" s="47" t="s">
        <v>494</v>
      </c>
      <c r="C58" s="52">
        <f>C59</f>
        <v>0</v>
      </c>
      <c r="D58" s="52">
        <f>D59</f>
        <v>0</v>
      </c>
      <c r="E58"/>
    </row>
    <row r="59" spans="1:5" ht="10" customHeight="1" x14ac:dyDescent="0.35">
      <c r="A59" s="51">
        <v>5451</v>
      </c>
      <c r="B59" s="47" t="s">
        <v>411</v>
      </c>
      <c r="C59" s="52">
        <v>0</v>
      </c>
      <c r="D59" s="52">
        <v>0</v>
      </c>
      <c r="E59"/>
    </row>
    <row r="60" spans="1:5" ht="10" customHeight="1" x14ac:dyDescent="0.35">
      <c r="A60" s="51">
        <v>5452</v>
      </c>
      <c r="B60" s="47" t="s">
        <v>412</v>
      </c>
      <c r="C60" s="52">
        <f>SUM(C61:C62)</f>
        <v>0</v>
      </c>
      <c r="D60" s="52">
        <f>SUM(D61:D62)</f>
        <v>0</v>
      </c>
      <c r="E60"/>
    </row>
    <row r="61" spans="1:5" ht="10" customHeight="1" x14ac:dyDescent="0.35">
      <c r="A61" s="58">
        <v>5500</v>
      </c>
      <c r="B61" s="59" t="s">
        <v>413</v>
      </c>
      <c r="C61" s="52">
        <v>0</v>
      </c>
      <c r="D61" s="52">
        <v>0</v>
      </c>
      <c r="E61"/>
    </row>
    <row r="62" spans="1:5" ht="10" customHeight="1" x14ac:dyDescent="0.35">
      <c r="A62" s="58">
        <v>5510</v>
      </c>
      <c r="B62" s="59" t="s">
        <v>414</v>
      </c>
      <c r="C62" s="52">
        <v>0</v>
      </c>
      <c r="D62" s="52">
        <v>0</v>
      </c>
      <c r="E62"/>
    </row>
    <row r="63" spans="1:5" ht="10" customHeight="1" x14ac:dyDescent="0.35">
      <c r="A63" s="51">
        <v>5511</v>
      </c>
      <c r="B63" s="47" t="s">
        <v>415</v>
      </c>
      <c r="C63" s="106">
        <f>C64+C73+C76+C82+C84+C86</f>
        <v>-3.1</v>
      </c>
      <c r="D63" s="106">
        <f>D64+D73+D76+D82+D84+D86</f>
        <v>0</v>
      </c>
      <c r="E63"/>
    </row>
    <row r="64" spans="1:5" ht="10" customHeight="1" x14ac:dyDescent="0.35">
      <c r="A64" s="51">
        <v>5512</v>
      </c>
      <c r="B64" s="47" t="s">
        <v>416</v>
      </c>
      <c r="C64" s="52">
        <f>SUM(C65:C72)</f>
        <v>0</v>
      </c>
      <c r="D64" s="52">
        <f>SUM(D65:D72)</f>
        <v>0</v>
      </c>
      <c r="E64"/>
    </row>
    <row r="65" spans="1:5" ht="10" customHeight="1" x14ac:dyDescent="0.35">
      <c r="A65" s="51">
        <v>5513</v>
      </c>
      <c r="B65" s="47" t="s">
        <v>417</v>
      </c>
      <c r="C65" s="52">
        <v>0</v>
      </c>
      <c r="D65" s="52">
        <v>0</v>
      </c>
      <c r="E65"/>
    </row>
    <row r="66" spans="1:5" ht="10" customHeight="1" x14ac:dyDescent="0.35">
      <c r="A66" s="51">
        <v>5514</v>
      </c>
      <c r="B66" s="47" t="s">
        <v>418</v>
      </c>
      <c r="C66" s="52">
        <v>0</v>
      </c>
      <c r="D66" s="52">
        <v>0</v>
      </c>
      <c r="E66"/>
    </row>
    <row r="67" spans="1:5" ht="10" customHeight="1" x14ac:dyDescent="0.35">
      <c r="A67" s="51">
        <v>5515</v>
      </c>
      <c r="B67" s="47" t="s">
        <v>419</v>
      </c>
      <c r="C67" s="52">
        <v>0</v>
      </c>
      <c r="D67" s="52">
        <v>0</v>
      </c>
      <c r="E67"/>
    </row>
    <row r="68" spans="1:5" ht="10" customHeight="1" x14ac:dyDescent="0.35">
      <c r="A68" s="51">
        <v>5516</v>
      </c>
      <c r="B68" s="47" t="s">
        <v>420</v>
      </c>
      <c r="C68" s="52">
        <v>0</v>
      </c>
      <c r="D68" s="52">
        <v>0</v>
      </c>
      <c r="E68"/>
    </row>
    <row r="69" spans="1:5" ht="10" customHeight="1" x14ac:dyDescent="0.35">
      <c r="A69" s="51">
        <v>5517</v>
      </c>
      <c r="B69" s="47" t="s">
        <v>421</v>
      </c>
      <c r="C69" s="52">
        <v>0</v>
      </c>
      <c r="D69" s="52">
        <v>0</v>
      </c>
      <c r="E69"/>
    </row>
    <row r="70" spans="1:5" ht="10" customHeight="1" x14ac:dyDescent="0.35">
      <c r="A70" s="51">
        <v>5518</v>
      </c>
      <c r="B70" s="47" t="s">
        <v>422</v>
      </c>
      <c r="C70" s="52">
        <v>0</v>
      </c>
      <c r="D70" s="52">
        <v>0</v>
      </c>
      <c r="E70"/>
    </row>
    <row r="71" spans="1:5" ht="10" customHeight="1" x14ac:dyDescent="0.35">
      <c r="A71" s="58">
        <v>5520</v>
      </c>
      <c r="B71" s="59" t="s">
        <v>423</v>
      </c>
      <c r="C71" s="52">
        <v>0</v>
      </c>
      <c r="D71" s="52">
        <v>0</v>
      </c>
      <c r="E71"/>
    </row>
    <row r="72" spans="1:5" ht="10" customHeight="1" x14ac:dyDescent="0.35">
      <c r="A72" s="51">
        <v>5521</v>
      </c>
      <c r="B72" s="47" t="s">
        <v>424</v>
      </c>
      <c r="C72" s="52">
        <v>0</v>
      </c>
      <c r="D72" s="52">
        <v>0</v>
      </c>
      <c r="E72"/>
    </row>
    <row r="73" spans="1:5" ht="10" customHeight="1" x14ac:dyDescent="0.35">
      <c r="A73" s="51">
        <v>5522</v>
      </c>
      <c r="B73" s="47" t="s">
        <v>425</v>
      </c>
      <c r="C73" s="52">
        <f>SUM(C74:C75)</f>
        <v>0</v>
      </c>
      <c r="D73" s="52">
        <f>SUM(D74:D75)</f>
        <v>0</v>
      </c>
      <c r="E73"/>
    </row>
    <row r="74" spans="1:5" ht="10" customHeight="1" x14ac:dyDescent="0.35">
      <c r="A74" s="58">
        <v>5530</v>
      </c>
      <c r="B74" s="59" t="s">
        <v>426</v>
      </c>
      <c r="C74" s="52">
        <v>0</v>
      </c>
      <c r="D74" s="52">
        <v>0</v>
      </c>
      <c r="E74"/>
    </row>
    <row r="75" spans="1:5" ht="10" customHeight="1" x14ac:dyDescent="0.35">
      <c r="A75" s="51">
        <v>5531</v>
      </c>
      <c r="B75" s="47" t="s">
        <v>427</v>
      </c>
      <c r="C75" s="52">
        <v>0</v>
      </c>
      <c r="D75" s="52">
        <v>0</v>
      </c>
      <c r="E75"/>
    </row>
    <row r="76" spans="1:5" ht="10" customHeight="1" x14ac:dyDescent="0.35">
      <c r="A76" s="51">
        <v>5532</v>
      </c>
      <c r="B76" s="47" t="s">
        <v>428</v>
      </c>
      <c r="C76" s="52">
        <f>SUM(C77:C81)</f>
        <v>0</v>
      </c>
      <c r="D76" s="52">
        <f>SUM(D77:D81)</f>
        <v>0</v>
      </c>
      <c r="E76"/>
    </row>
    <row r="77" spans="1:5" ht="10" customHeight="1" x14ac:dyDescent="0.35">
      <c r="A77" s="51">
        <v>5533</v>
      </c>
      <c r="B77" s="47" t="s">
        <v>429</v>
      </c>
      <c r="C77" s="52">
        <v>0</v>
      </c>
      <c r="D77" s="52">
        <v>0</v>
      </c>
      <c r="E77"/>
    </row>
    <row r="78" spans="1:5" ht="10" customHeight="1" x14ac:dyDescent="0.35">
      <c r="A78" s="51">
        <v>5534</v>
      </c>
      <c r="B78" s="47" t="s">
        <v>430</v>
      </c>
      <c r="C78" s="52">
        <v>0</v>
      </c>
      <c r="D78" s="52">
        <v>0</v>
      </c>
      <c r="E78"/>
    </row>
    <row r="79" spans="1:5" ht="10" customHeight="1" x14ac:dyDescent="0.35">
      <c r="A79" s="51">
        <v>5535</v>
      </c>
      <c r="B79" s="47" t="s">
        <v>431</v>
      </c>
      <c r="C79" s="52">
        <v>0</v>
      </c>
      <c r="D79" s="52">
        <v>0</v>
      </c>
      <c r="E79"/>
    </row>
    <row r="80" spans="1:5" ht="10" customHeight="1" x14ac:dyDescent="0.35">
      <c r="A80" s="58">
        <v>5540</v>
      </c>
      <c r="B80" s="59" t="s">
        <v>432</v>
      </c>
      <c r="C80" s="52">
        <v>0</v>
      </c>
      <c r="D80" s="52">
        <v>0</v>
      </c>
      <c r="E80"/>
    </row>
    <row r="81" spans="1:5" ht="10" customHeight="1" x14ac:dyDescent="0.35">
      <c r="A81" s="51">
        <v>5541</v>
      </c>
      <c r="B81" s="47" t="s">
        <v>432</v>
      </c>
      <c r="C81" s="52">
        <v>0</v>
      </c>
      <c r="D81" s="52">
        <v>0</v>
      </c>
      <c r="E81"/>
    </row>
    <row r="82" spans="1:5" ht="10" customHeight="1" x14ac:dyDescent="0.35">
      <c r="A82" s="58">
        <v>5550</v>
      </c>
      <c r="B82" s="59" t="s">
        <v>433</v>
      </c>
      <c r="C82" s="52">
        <f>SUM(C83)</f>
        <v>0</v>
      </c>
      <c r="D82" s="52">
        <f>SUM(D83)</f>
        <v>0</v>
      </c>
      <c r="E82"/>
    </row>
    <row r="83" spans="1:5" ht="10" customHeight="1" x14ac:dyDescent="0.35">
      <c r="A83" s="51">
        <v>5551</v>
      </c>
      <c r="B83" s="47" t="s">
        <v>433</v>
      </c>
      <c r="C83" s="52">
        <v>0</v>
      </c>
      <c r="D83" s="52">
        <v>0</v>
      </c>
      <c r="E83"/>
    </row>
    <row r="84" spans="1:5" ht="10" customHeight="1" x14ac:dyDescent="0.35">
      <c r="A84" s="58">
        <v>5590</v>
      </c>
      <c r="B84" s="59" t="s">
        <v>434</v>
      </c>
      <c r="C84" s="52">
        <f>SUM(C85)</f>
        <v>0</v>
      </c>
      <c r="D84" s="52">
        <f>SUM(D85)</f>
        <v>0</v>
      </c>
      <c r="E84"/>
    </row>
    <row r="85" spans="1:5" ht="10" customHeight="1" x14ac:dyDescent="0.35">
      <c r="A85" s="51">
        <v>5591</v>
      </c>
      <c r="B85" s="47" t="s">
        <v>435</v>
      </c>
      <c r="C85" s="52">
        <v>0</v>
      </c>
      <c r="D85" s="52">
        <v>0</v>
      </c>
      <c r="E85"/>
    </row>
    <row r="86" spans="1:5" ht="10" customHeight="1" x14ac:dyDescent="0.35">
      <c r="A86" s="51">
        <v>5592</v>
      </c>
      <c r="B86" s="47" t="s">
        <v>436</v>
      </c>
      <c r="C86" s="52">
        <f>SUM(C87:C92)</f>
        <v>-3.1</v>
      </c>
      <c r="D86" s="52">
        <f>SUM(D87:D94)</f>
        <v>0</v>
      </c>
      <c r="E86"/>
    </row>
    <row r="87" spans="1:5" ht="10" customHeight="1" x14ac:dyDescent="0.35">
      <c r="A87" s="51">
        <v>5593</v>
      </c>
      <c r="B87" s="47" t="s">
        <v>437</v>
      </c>
      <c r="C87" s="52">
        <v>0</v>
      </c>
      <c r="D87" s="52">
        <v>0</v>
      </c>
      <c r="E87"/>
    </row>
    <row r="88" spans="1:5" ht="10" customHeight="1" x14ac:dyDescent="0.35">
      <c r="A88" s="51">
        <v>5594</v>
      </c>
      <c r="B88" s="47" t="s">
        <v>495</v>
      </c>
      <c r="C88" s="52">
        <v>0</v>
      </c>
      <c r="D88" s="52">
        <v>0</v>
      </c>
      <c r="E88"/>
    </row>
    <row r="89" spans="1:5" ht="10" customHeight="1" x14ac:dyDescent="0.35">
      <c r="A89" s="51">
        <v>5595</v>
      </c>
      <c r="B89" s="47" t="s">
        <v>439</v>
      </c>
      <c r="C89" s="52">
        <v>0</v>
      </c>
      <c r="D89" s="52">
        <v>0</v>
      </c>
      <c r="E89"/>
    </row>
    <row r="90" spans="1:5" ht="10" customHeight="1" x14ac:dyDescent="0.35">
      <c r="A90" s="51">
        <v>5596</v>
      </c>
      <c r="B90" s="47" t="s">
        <v>328</v>
      </c>
      <c r="C90" s="52">
        <v>0</v>
      </c>
      <c r="D90" s="52">
        <v>0</v>
      </c>
      <c r="E90"/>
    </row>
    <row r="91" spans="1:5" ht="10" customHeight="1" x14ac:dyDescent="0.35">
      <c r="A91" s="51">
        <v>5597</v>
      </c>
      <c r="B91" s="47" t="s">
        <v>440</v>
      </c>
      <c r="C91" s="52">
        <v>0</v>
      </c>
      <c r="D91" s="52">
        <v>0</v>
      </c>
      <c r="E91"/>
    </row>
    <row r="92" spans="1:5" ht="10" customHeight="1" x14ac:dyDescent="0.35">
      <c r="A92" s="51">
        <v>5599</v>
      </c>
      <c r="B92" s="47" t="s">
        <v>442</v>
      </c>
      <c r="C92" s="52">
        <v>-3.1</v>
      </c>
      <c r="D92" s="52">
        <v>0</v>
      </c>
      <c r="E92"/>
    </row>
    <row r="93" spans="1:5" ht="10" customHeight="1" x14ac:dyDescent="0.35">
      <c r="A93" s="58">
        <v>5600</v>
      </c>
      <c r="B93" s="59" t="s">
        <v>443</v>
      </c>
      <c r="C93" s="106">
        <f>C94</f>
        <v>0</v>
      </c>
      <c r="D93" s="106">
        <f>D94</f>
        <v>0</v>
      </c>
      <c r="E93"/>
    </row>
    <row r="94" spans="1:5" ht="10" customHeight="1" x14ac:dyDescent="0.35">
      <c r="A94" s="58">
        <v>5610</v>
      </c>
      <c r="B94" s="59" t="s">
        <v>444</v>
      </c>
      <c r="C94" s="52">
        <f>C95</f>
        <v>0</v>
      </c>
      <c r="D94" s="52">
        <f>D95</f>
        <v>0</v>
      </c>
      <c r="E94"/>
    </row>
    <row r="95" spans="1:5" ht="10" customHeight="1" x14ac:dyDescent="0.35">
      <c r="A95" s="51">
        <v>5611</v>
      </c>
      <c r="B95" s="47" t="s">
        <v>445</v>
      </c>
      <c r="C95" s="52">
        <v>0</v>
      </c>
      <c r="D95" s="52">
        <v>0</v>
      </c>
      <c r="E95"/>
    </row>
    <row r="96" spans="1:5" ht="10" customHeight="1" x14ac:dyDescent="0.35">
      <c r="A96" s="58">
        <v>2110</v>
      </c>
      <c r="B96" s="119" t="s">
        <v>496</v>
      </c>
      <c r="C96" s="106">
        <f>SUM(C97:C101)</f>
        <v>0</v>
      </c>
      <c r="D96" s="106">
        <f>SUM(D97:D101)</f>
        <v>113833.44</v>
      </c>
      <c r="E96"/>
    </row>
    <row r="97" spans="1:5" ht="10" customHeight="1" x14ac:dyDescent="0.35">
      <c r="A97" s="51">
        <v>2111</v>
      </c>
      <c r="B97" s="47" t="s">
        <v>497</v>
      </c>
      <c r="C97" s="52">
        <v>0</v>
      </c>
      <c r="D97" s="52">
        <v>91783.71</v>
      </c>
      <c r="E97"/>
    </row>
    <row r="98" spans="1:5" ht="10" customHeight="1" x14ac:dyDescent="0.35">
      <c r="A98" s="51">
        <v>2112</v>
      </c>
      <c r="B98" s="47" t="s">
        <v>498</v>
      </c>
      <c r="C98" s="52">
        <v>0</v>
      </c>
      <c r="D98" s="52">
        <v>19296.23</v>
      </c>
      <c r="E98"/>
    </row>
    <row r="99" spans="1:5" ht="10" customHeight="1" x14ac:dyDescent="0.35">
      <c r="A99" s="51">
        <v>2112</v>
      </c>
      <c r="B99" s="47" t="s">
        <v>499</v>
      </c>
      <c r="C99" s="52">
        <v>0</v>
      </c>
      <c r="D99" s="52">
        <v>2753.5</v>
      </c>
      <c r="E99"/>
    </row>
    <row r="100" spans="1:5" ht="10" customHeight="1" x14ac:dyDescent="0.35">
      <c r="A100" s="51">
        <v>2115</v>
      </c>
      <c r="B100" s="47" t="s">
        <v>500</v>
      </c>
      <c r="C100" s="52">
        <v>0</v>
      </c>
      <c r="D100" s="52">
        <v>0</v>
      </c>
      <c r="E100"/>
    </row>
    <row r="101" spans="1:5" ht="10" customHeight="1" x14ac:dyDescent="0.35">
      <c r="A101" s="51">
        <v>2114</v>
      </c>
      <c r="B101" s="47" t="s">
        <v>501</v>
      </c>
      <c r="C101" s="52">
        <v>0</v>
      </c>
      <c r="D101" s="52">
        <v>0</v>
      </c>
      <c r="E101"/>
    </row>
    <row r="102" spans="1:5" ht="10" customHeight="1" x14ac:dyDescent="0.35">
      <c r="A102" s="51"/>
      <c r="B102" s="118" t="s">
        <v>502</v>
      </c>
      <c r="C102" s="106">
        <f>+C103</f>
        <v>8862726</v>
      </c>
      <c r="D102" s="106">
        <f>+D103</f>
        <v>19226136.68</v>
      </c>
      <c r="E102"/>
    </row>
    <row r="103" spans="1:5" ht="10" customHeight="1" x14ac:dyDescent="0.25">
      <c r="A103" s="58">
        <v>4300</v>
      </c>
      <c r="B103" s="125" t="s">
        <v>43</v>
      </c>
      <c r="C103" s="134">
        <f>SUM(C104:C107)</f>
        <v>8862726</v>
      </c>
      <c r="D103" s="134">
        <f>SUM(D104:D107)</f>
        <v>19226136.68</v>
      </c>
    </row>
    <row r="104" spans="1:5" ht="10" customHeight="1" x14ac:dyDescent="0.25">
      <c r="A104" s="58">
        <v>4310</v>
      </c>
      <c r="B104" s="125" t="s">
        <v>313</v>
      </c>
      <c r="C104" s="135">
        <v>8862726</v>
      </c>
      <c r="D104" s="135">
        <v>19226136.68</v>
      </c>
    </row>
    <row r="105" spans="1:5" ht="10" customHeight="1" x14ac:dyDescent="0.2">
      <c r="A105" s="51">
        <v>4311</v>
      </c>
      <c r="B105" s="126" t="s">
        <v>314</v>
      </c>
      <c r="C105" s="52">
        <v>0</v>
      </c>
      <c r="D105" s="52">
        <v>0</v>
      </c>
    </row>
    <row r="106" spans="1:5" ht="10" customHeight="1" x14ac:dyDescent="0.2">
      <c r="A106" s="51">
        <v>4319</v>
      </c>
      <c r="B106" s="126" t="s">
        <v>315</v>
      </c>
      <c r="C106" s="52">
        <v>0</v>
      </c>
      <c r="D106" s="52">
        <v>0</v>
      </c>
    </row>
    <row r="107" spans="1:5" ht="10" customHeight="1" x14ac:dyDescent="0.25">
      <c r="A107" s="58">
        <v>4320</v>
      </c>
      <c r="B107" s="125" t="s">
        <v>316</v>
      </c>
      <c r="C107" s="106">
        <v>0</v>
      </c>
      <c r="D107" s="106">
        <v>0</v>
      </c>
    </row>
    <row r="108" spans="1:5" ht="10" customHeight="1" x14ac:dyDescent="0.2">
      <c r="A108" s="51">
        <v>4321</v>
      </c>
      <c r="B108" s="126" t="s">
        <v>317</v>
      </c>
      <c r="C108" s="52">
        <v>0</v>
      </c>
      <c r="D108" s="52">
        <v>0</v>
      </c>
    </row>
    <row r="109" spans="1:5" ht="10" customHeight="1" x14ac:dyDescent="0.2">
      <c r="A109" s="51">
        <v>4322</v>
      </c>
      <c r="B109" s="126" t="s">
        <v>318</v>
      </c>
      <c r="C109" s="52">
        <v>0</v>
      </c>
      <c r="D109" s="52">
        <v>0</v>
      </c>
    </row>
    <row r="110" spans="1:5" ht="10" customHeight="1" x14ac:dyDescent="0.2">
      <c r="A110" s="51">
        <v>4323</v>
      </c>
      <c r="B110" s="126" t="s">
        <v>319</v>
      </c>
      <c r="C110" s="52">
        <v>0</v>
      </c>
      <c r="D110" s="52">
        <v>0</v>
      </c>
    </row>
    <row r="111" spans="1:5" ht="10" customHeight="1" x14ac:dyDescent="0.2">
      <c r="A111" s="51">
        <v>4324</v>
      </c>
      <c r="B111" s="126" t="s">
        <v>320</v>
      </c>
      <c r="C111" s="52">
        <v>0</v>
      </c>
      <c r="D111" s="52">
        <v>0</v>
      </c>
    </row>
    <row r="112" spans="1:5" ht="10" customHeight="1" x14ac:dyDescent="0.2">
      <c r="A112" s="51">
        <v>4325</v>
      </c>
      <c r="B112" s="126" t="s">
        <v>321</v>
      </c>
      <c r="C112" s="52">
        <v>0</v>
      </c>
      <c r="D112" s="52">
        <v>0</v>
      </c>
    </row>
    <row r="113" spans="1:5" ht="10" customHeight="1" x14ac:dyDescent="0.25">
      <c r="A113" s="58">
        <v>4330</v>
      </c>
      <c r="B113" s="125" t="s">
        <v>322</v>
      </c>
      <c r="C113" s="106">
        <v>0</v>
      </c>
      <c r="D113" s="106">
        <v>0</v>
      </c>
    </row>
    <row r="114" spans="1:5" ht="10" customHeight="1" x14ac:dyDescent="0.2">
      <c r="A114" s="51">
        <v>4331</v>
      </c>
      <c r="B114" s="126" t="s">
        <v>322</v>
      </c>
      <c r="C114" s="52">
        <v>0</v>
      </c>
      <c r="D114" s="52">
        <v>0</v>
      </c>
    </row>
    <row r="115" spans="1:5" ht="10" customHeight="1" x14ac:dyDescent="0.25">
      <c r="A115" s="58">
        <v>4340</v>
      </c>
      <c r="B115" s="125" t="s">
        <v>323</v>
      </c>
      <c r="C115" s="106">
        <v>0</v>
      </c>
      <c r="D115" s="106">
        <v>0</v>
      </c>
    </row>
    <row r="116" spans="1:5" ht="10" customHeight="1" x14ac:dyDescent="0.2">
      <c r="A116" s="51">
        <v>4341</v>
      </c>
      <c r="B116" s="126" t="s">
        <v>323</v>
      </c>
      <c r="C116" s="52">
        <v>0</v>
      </c>
      <c r="D116" s="52">
        <v>0</v>
      </c>
    </row>
    <row r="117" spans="1:5" ht="10" customHeight="1" x14ac:dyDescent="0.25">
      <c r="A117" s="58">
        <v>4390</v>
      </c>
      <c r="B117" s="125" t="s">
        <v>324</v>
      </c>
      <c r="C117" s="106">
        <v>0</v>
      </c>
      <c r="D117" s="106">
        <v>0</v>
      </c>
    </row>
    <row r="118" spans="1:5" ht="10" customHeight="1" x14ac:dyDescent="0.2">
      <c r="A118" s="51">
        <v>4392</v>
      </c>
      <c r="B118" s="126" t="s">
        <v>325</v>
      </c>
      <c r="C118" s="52">
        <v>0</v>
      </c>
      <c r="D118" s="52">
        <v>0</v>
      </c>
    </row>
    <row r="119" spans="1:5" ht="10" customHeight="1" x14ac:dyDescent="0.2">
      <c r="A119" s="51">
        <v>4393</v>
      </c>
      <c r="B119" s="126" t="s">
        <v>326</v>
      </c>
      <c r="C119" s="52">
        <v>0</v>
      </c>
      <c r="D119" s="52">
        <v>0</v>
      </c>
    </row>
    <row r="120" spans="1:5" ht="10" customHeight="1" x14ac:dyDescent="0.2">
      <c r="A120" s="51">
        <v>4394</v>
      </c>
      <c r="B120" s="126" t="s">
        <v>327</v>
      </c>
      <c r="C120" s="52">
        <v>0</v>
      </c>
      <c r="D120" s="52">
        <v>0</v>
      </c>
    </row>
    <row r="121" spans="1:5" ht="10" customHeight="1" x14ac:dyDescent="0.2">
      <c r="A121" s="51">
        <v>4395</v>
      </c>
      <c r="B121" s="126" t="s">
        <v>328</v>
      </c>
      <c r="C121" s="52">
        <v>0</v>
      </c>
      <c r="D121" s="52">
        <v>0</v>
      </c>
    </row>
    <row r="122" spans="1:5" ht="10" customHeight="1" x14ac:dyDescent="0.2">
      <c r="A122" s="51">
        <v>4396</v>
      </c>
      <c r="B122" s="126" t="s">
        <v>329</v>
      </c>
      <c r="C122" s="52">
        <v>0</v>
      </c>
      <c r="D122" s="52">
        <v>0</v>
      </c>
    </row>
    <row r="123" spans="1:5" ht="10" customHeight="1" x14ac:dyDescent="0.2">
      <c r="A123" s="51">
        <v>4397</v>
      </c>
      <c r="B123" s="126" t="s">
        <v>330</v>
      </c>
      <c r="C123" s="52">
        <v>0</v>
      </c>
      <c r="D123" s="52">
        <v>0</v>
      </c>
    </row>
    <row r="124" spans="1:5" ht="10" customHeight="1" x14ac:dyDescent="0.2">
      <c r="A124" s="51">
        <v>4399</v>
      </c>
      <c r="B124" s="126" t="s">
        <v>324</v>
      </c>
      <c r="C124" s="52">
        <v>0</v>
      </c>
      <c r="D124" s="52">
        <v>0</v>
      </c>
    </row>
    <row r="125" spans="1:5" ht="10" customHeight="1" x14ac:dyDescent="0.35">
      <c r="A125" s="58">
        <v>1120</v>
      </c>
      <c r="B125" s="119" t="s">
        <v>503</v>
      </c>
      <c r="C125" s="106">
        <v>0</v>
      </c>
      <c r="D125" s="106">
        <v>0</v>
      </c>
      <c r="E125"/>
    </row>
    <row r="126" spans="1:5" customFormat="1" ht="10" customHeight="1" x14ac:dyDescent="0.35">
      <c r="A126" s="51">
        <v>1124</v>
      </c>
      <c r="B126" s="117" t="s">
        <v>504</v>
      </c>
      <c r="C126" s="52">
        <v>0</v>
      </c>
      <c r="D126" s="52">
        <v>0</v>
      </c>
    </row>
    <row r="127" spans="1:5" ht="10" customHeight="1" x14ac:dyDescent="0.35">
      <c r="A127" s="51">
        <v>1124</v>
      </c>
      <c r="B127" s="117" t="s">
        <v>505</v>
      </c>
      <c r="C127" s="52">
        <v>0</v>
      </c>
      <c r="D127" s="52">
        <v>0</v>
      </c>
      <c r="E127"/>
    </row>
    <row r="128" spans="1:5" ht="10" customHeight="1" x14ac:dyDescent="0.35">
      <c r="A128" s="51">
        <v>1124</v>
      </c>
      <c r="B128" s="117" t="s">
        <v>506</v>
      </c>
      <c r="C128" s="52">
        <v>0</v>
      </c>
      <c r="D128" s="52">
        <v>0</v>
      </c>
      <c r="E128"/>
    </row>
    <row r="129" spans="1:5" ht="10" customHeight="1" x14ac:dyDescent="0.35">
      <c r="A129" s="51">
        <v>1124</v>
      </c>
      <c r="B129" s="117" t="s">
        <v>507</v>
      </c>
      <c r="C129" s="52">
        <v>0</v>
      </c>
      <c r="D129" s="52">
        <v>0</v>
      </c>
      <c r="E129"/>
    </row>
    <row r="130" spans="1:5" ht="10" customHeight="1" x14ac:dyDescent="0.35">
      <c r="A130" s="51">
        <v>1124</v>
      </c>
      <c r="B130" s="117" t="s">
        <v>508</v>
      </c>
      <c r="C130" s="52">
        <v>0</v>
      </c>
      <c r="D130" s="52">
        <v>0</v>
      </c>
      <c r="E130"/>
    </row>
    <row r="131" spans="1:5" ht="10" customHeight="1" x14ac:dyDescent="0.35">
      <c r="A131" s="51">
        <v>1124</v>
      </c>
      <c r="B131" s="117" t="s">
        <v>509</v>
      </c>
      <c r="C131" s="52">
        <v>0</v>
      </c>
      <c r="D131" s="52">
        <v>0</v>
      </c>
      <c r="E131"/>
    </row>
    <row r="132" spans="1:5" ht="10" customHeight="1" x14ac:dyDescent="0.35">
      <c r="A132" s="51">
        <v>1122</v>
      </c>
      <c r="B132" s="117" t="s">
        <v>510</v>
      </c>
      <c r="C132" s="52">
        <v>0</v>
      </c>
      <c r="D132" s="52">
        <v>0</v>
      </c>
      <c r="E132"/>
    </row>
    <row r="133" spans="1:5" ht="10" customHeight="1" x14ac:dyDescent="0.35">
      <c r="A133" s="51">
        <v>1122</v>
      </c>
      <c r="B133" s="117" t="s">
        <v>511</v>
      </c>
      <c r="C133" s="52">
        <v>0</v>
      </c>
      <c r="D133" s="52">
        <v>0</v>
      </c>
      <c r="E133"/>
    </row>
    <row r="134" spans="1:5" ht="10" customHeight="1" x14ac:dyDescent="0.35">
      <c r="A134" s="51">
        <v>1122</v>
      </c>
      <c r="B134" s="117" t="s">
        <v>512</v>
      </c>
      <c r="C134" s="52">
        <v>0</v>
      </c>
      <c r="D134" s="52">
        <v>0</v>
      </c>
      <c r="E134"/>
    </row>
    <row r="135" spans="1:5" ht="10" customHeight="1" x14ac:dyDescent="0.35">
      <c r="A135" s="51"/>
      <c r="B135" s="120" t="s">
        <v>513</v>
      </c>
      <c r="C135" s="106">
        <f>C47+C48+C102</f>
        <v>18447079.27</v>
      </c>
      <c r="D135" s="106">
        <f>D47+D48+D102</f>
        <v>51469584.5</v>
      </c>
      <c r="E135"/>
    </row>
    <row r="136" spans="1:5" ht="10" customHeight="1" x14ac:dyDescent="0.35">
      <c r="E136"/>
    </row>
    <row r="137" spans="1:5" ht="10" customHeight="1" x14ac:dyDescent="0.35">
      <c r="A137" s="38" t="s">
        <v>64</v>
      </c>
      <c r="E137"/>
    </row>
    <row r="138" spans="1:5" ht="10" customHeight="1" x14ac:dyDescent="0.35">
      <c r="E138"/>
    </row>
    <row r="139" spans="1:5" ht="10" customHeight="1" x14ac:dyDescent="0.35">
      <c r="E139"/>
    </row>
    <row r="140" spans="1:5" ht="10" customHeight="1" x14ac:dyDescent="0.35">
      <c r="E140"/>
    </row>
    <row r="141" spans="1:5" ht="10" customHeight="1" x14ac:dyDescent="0.35">
      <c r="E141"/>
    </row>
    <row r="142" spans="1:5" ht="10" customHeight="1" x14ac:dyDescent="0.35">
      <c r="E142"/>
    </row>
    <row r="143" spans="1:5" ht="10" customHeight="1" x14ac:dyDescent="0.35">
      <c r="E143"/>
    </row>
    <row r="144" spans="1:5" ht="10" customHeight="1" x14ac:dyDescent="0.35">
      <c r="B144" s="40" t="s">
        <v>651</v>
      </c>
      <c r="C144" s="151" t="s">
        <v>652</v>
      </c>
      <c r="D144" s="151"/>
      <c r="E144"/>
    </row>
    <row r="145" spans="2:6" ht="10" customHeight="1" x14ac:dyDescent="0.35">
      <c r="B145" s="40" t="s">
        <v>653</v>
      </c>
      <c r="C145" s="151" t="s">
        <v>654</v>
      </c>
      <c r="D145" s="151"/>
      <c r="E145"/>
    </row>
    <row r="146" spans="2:6" ht="10" customHeight="1" x14ac:dyDescent="0.35">
      <c r="E146"/>
    </row>
    <row r="147" spans="2:6" ht="10" customHeight="1" x14ac:dyDescent="0.35">
      <c r="E147"/>
    </row>
    <row r="148" spans="2:6" ht="10" customHeight="1" x14ac:dyDescent="0.35">
      <c r="E148"/>
    </row>
    <row r="149" spans="2:6" ht="14.5" x14ac:dyDescent="0.35">
      <c r="E149"/>
    </row>
    <row r="150" spans="2:6" ht="14.5" x14ac:dyDescent="0.35">
      <c r="E150"/>
    </row>
    <row r="151" spans="2:6" ht="14.5" x14ac:dyDescent="0.35">
      <c r="E151"/>
    </row>
    <row r="152" spans="2:6" ht="14.5" x14ac:dyDescent="0.35">
      <c r="E152"/>
    </row>
    <row r="153" spans="2:6" ht="14.5" x14ac:dyDescent="0.35">
      <c r="E153"/>
    </row>
    <row r="154" spans="2:6" ht="14.5" x14ac:dyDescent="0.35">
      <c r="E154"/>
      <c r="F154" s="121"/>
    </row>
    <row r="155" spans="2:6" ht="14.5" x14ac:dyDescent="0.35">
      <c r="E155"/>
    </row>
    <row r="156" spans="2:6" ht="14.5" x14ac:dyDescent="0.35">
      <c r="E156"/>
    </row>
    <row r="157" spans="2:6" ht="14.5" x14ac:dyDescent="0.35">
      <c r="E157"/>
    </row>
    <row r="158" spans="2:6" ht="14.5" x14ac:dyDescent="0.35">
      <c r="E158"/>
    </row>
    <row r="159" spans="2:6" ht="14.5" x14ac:dyDescent="0.35">
      <c r="E159"/>
    </row>
  </sheetData>
  <sheetProtection formatCells="0" formatColumns="0" formatRows="0" insertColumns="0" insertRows="0" insertHyperlinks="0" deleteColumns="0" deleteRows="0" sort="0" autoFilter="0" pivotTables="0"/>
  <mergeCells count="5">
    <mergeCell ref="C145:D145"/>
    <mergeCell ref="C144:D144"/>
    <mergeCell ref="A1:B1"/>
    <mergeCell ref="A2:B2"/>
    <mergeCell ref="A3:B3"/>
  </mergeCells>
  <dataValidations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51:C62 C48:D48" xr:uid="{5B1420A0-3DB6-44BE-9C8E-1CED8B2DDACD}"/>
  </dataValidation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0" x14ac:dyDescent="0.2"/>
  <cols>
    <col min="1" max="1" width="11.453125" style="2" customWidth="1"/>
    <col min="2" max="2" width="124.26953125" style="2" customWidth="1"/>
    <col min="3" max="3" width="11.453125" style="2" customWidth="1"/>
    <col min="4" max="16384" width="11.453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ht="10.5" x14ac:dyDescent="0.2">
      <c r="B3" s="4"/>
    </row>
    <row r="4" spans="1:2" ht="14.15" customHeight="1" x14ac:dyDescent="0.2">
      <c r="A4" s="99" t="s">
        <v>50</v>
      </c>
      <c r="B4" s="27" t="s">
        <v>206</v>
      </c>
    </row>
    <row r="5" spans="1:2" ht="14.15" customHeight="1" x14ac:dyDescent="0.2">
      <c r="B5" s="27" t="s">
        <v>514</v>
      </c>
    </row>
    <row r="6" spans="1:2" ht="14.15" customHeight="1" x14ac:dyDescent="0.2">
      <c r="B6" s="27" t="s">
        <v>515</v>
      </c>
    </row>
    <row r="7" spans="1:2" ht="14.15" customHeight="1" x14ac:dyDescent="0.2">
      <c r="B7" s="27" t="s">
        <v>516</v>
      </c>
    </row>
    <row r="9" spans="1:2" ht="15" customHeight="1" x14ac:dyDescent="0.2">
      <c r="A9" s="99" t="s">
        <v>52</v>
      </c>
      <c r="B9" s="25" t="s">
        <v>517</v>
      </c>
    </row>
    <row r="10" spans="1:2" ht="15" customHeight="1" x14ac:dyDescent="0.2">
      <c r="B10" s="25" t="s">
        <v>518</v>
      </c>
    </row>
    <row r="11" spans="1:2" ht="15" customHeight="1" x14ac:dyDescent="0.2">
      <c r="B11" s="124" t="s">
        <v>519</v>
      </c>
    </row>
    <row r="13" spans="1:2" ht="15" customHeight="1" x14ac:dyDescent="0.2">
      <c r="A13" s="99" t="s">
        <v>54</v>
      </c>
      <c r="B13" s="27" t="s">
        <v>520</v>
      </c>
    </row>
    <row r="14" spans="1:2" ht="10.5" x14ac:dyDescent="0.2">
      <c r="B14" s="27" t="s">
        <v>516</v>
      </c>
    </row>
    <row r="16" spans="1:2" ht="20.5" x14ac:dyDescent="0.25">
      <c r="A16" s="115" t="s">
        <v>521</v>
      </c>
      <c r="B16" s="114" t="s">
        <v>522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633328-3C72-4945-9A6A-A57708F5C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EFE!Área_de_impresión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CCL-LLAP4</cp:lastModifiedBy>
  <cp:revision/>
  <cp:lastPrinted>2022-10-13T15:31:36Z</cp:lastPrinted>
  <dcterms:created xsi:type="dcterms:W3CDTF">2012-12-11T20:36:24Z</dcterms:created>
  <dcterms:modified xsi:type="dcterms:W3CDTF">2022-10-13T15:33:06Z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