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CProg" sheetId="1" r:id="rId1"/>
  </sheets>
  <externalReferences>
    <externalReference r:id="rId2"/>
  </externalReferences>
  <definedNames>
    <definedName name="_xlnm.Print_Area" localSheetId="0">CProg!$A$1:$L$49</definedName>
  </definedNames>
  <calcPr calcId="145621" concurrentCalc="0"/>
</workbook>
</file>

<file path=xl/calcChain.xml><?xml version="1.0" encoding="utf-8"?>
<calcChain xmlns="http://schemas.openxmlformats.org/spreadsheetml/2006/main">
  <c r="G49" i="1" l="1"/>
  <c r="B49" i="1"/>
  <c r="G48" i="1"/>
  <c r="B48" i="1"/>
  <c r="G47" i="1"/>
  <c r="B47" i="1"/>
  <c r="G12" i="1"/>
  <c r="L12" i="1"/>
  <c r="G13" i="1"/>
  <c r="L13" i="1"/>
  <c r="L11" i="1"/>
  <c r="F15" i="1"/>
  <c r="G15" i="1"/>
  <c r="L15" i="1"/>
  <c r="G16" i="1"/>
  <c r="L16" i="1"/>
  <c r="F17" i="1"/>
  <c r="G17" i="1"/>
  <c r="L17" i="1"/>
  <c r="G18" i="1"/>
  <c r="L18" i="1"/>
  <c r="G19" i="1"/>
  <c r="L19" i="1"/>
  <c r="G20" i="1"/>
  <c r="L20" i="1"/>
  <c r="G21" i="1"/>
  <c r="L21" i="1"/>
  <c r="G22" i="1"/>
  <c r="L22" i="1"/>
  <c r="L14" i="1"/>
  <c r="F24" i="1"/>
  <c r="G24" i="1"/>
  <c r="L24" i="1"/>
  <c r="G25" i="1"/>
  <c r="L25" i="1"/>
  <c r="G26" i="1"/>
  <c r="L26" i="1"/>
  <c r="L23" i="1"/>
  <c r="G28" i="1"/>
  <c r="L28" i="1"/>
  <c r="G29" i="1"/>
  <c r="L29" i="1"/>
  <c r="L27" i="1"/>
  <c r="G31" i="1"/>
  <c r="L31" i="1"/>
  <c r="G32" i="1"/>
  <c r="L32" i="1"/>
  <c r="G33" i="1"/>
  <c r="L33" i="1"/>
  <c r="G34" i="1"/>
  <c r="L34" i="1"/>
  <c r="L30" i="1"/>
  <c r="G36" i="1"/>
  <c r="L36" i="1"/>
  <c r="L35" i="1"/>
  <c r="G37" i="1"/>
  <c r="L37" i="1"/>
  <c r="G38" i="1"/>
  <c r="L38" i="1"/>
  <c r="G39" i="1"/>
  <c r="L39" i="1"/>
  <c r="L41" i="1"/>
  <c r="K11" i="1"/>
  <c r="K14" i="1"/>
  <c r="K23" i="1"/>
  <c r="K27" i="1"/>
  <c r="K30" i="1"/>
  <c r="K35" i="1"/>
  <c r="K41" i="1"/>
  <c r="J11" i="1"/>
  <c r="J14" i="1"/>
  <c r="J23" i="1"/>
  <c r="J27" i="1"/>
  <c r="J30" i="1"/>
  <c r="H36" i="1"/>
  <c r="J36" i="1"/>
  <c r="J35" i="1"/>
  <c r="J41" i="1"/>
  <c r="I11" i="1"/>
  <c r="I14" i="1"/>
  <c r="I23" i="1"/>
  <c r="I27" i="1"/>
  <c r="I30" i="1"/>
  <c r="I35" i="1"/>
  <c r="I41" i="1"/>
  <c r="H11" i="1"/>
  <c r="H14" i="1"/>
  <c r="H23" i="1"/>
  <c r="H27" i="1"/>
  <c r="H30" i="1"/>
  <c r="H35" i="1"/>
  <c r="H41" i="1"/>
  <c r="G11" i="1"/>
  <c r="G14" i="1"/>
  <c r="G23" i="1"/>
  <c r="G27" i="1"/>
  <c r="G30" i="1"/>
  <c r="G35" i="1"/>
  <c r="G41" i="1"/>
  <c r="F11" i="1"/>
  <c r="F14" i="1"/>
  <c r="F23" i="1"/>
  <c r="F27" i="1"/>
  <c r="F30" i="1"/>
  <c r="F35" i="1"/>
  <c r="F41" i="1"/>
  <c r="E11" i="1"/>
  <c r="E14" i="1"/>
  <c r="E23" i="1"/>
  <c r="E27" i="1"/>
  <c r="E30" i="1"/>
  <c r="E35" i="1"/>
  <c r="E41" i="1"/>
  <c r="F5" i="1"/>
  <c r="B3" i="1"/>
</calcChain>
</file>

<file path=xl/sharedStrings.xml><?xml version="1.0" encoding="utf-8"?>
<sst xmlns="http://schemas.openxmlformats.org/spreadsheetml/2006/main" count="73" uniqueCount="73">
  <si>
    <t>GASTO POR CATEGORIA PROGRAMÁTICA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</si>
  <si>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</si>
  <si>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</si>
  <si>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</si>
  <si>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</si>
  <si>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</si>
  <si>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</si>
  <si>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</si>
  <si>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</si>
  <si>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</si>
  <si>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</si>
  <si>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</si>
  <si>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</si>
  <si>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</si>
  <si>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</si>
  <si>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</si>
  <si>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</si>
  <si>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</si>
  <si>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</si>
  <si>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</si>
  <si>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</si>
  <si>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</si>
  <si>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P´S,Q</t>
  </si>
  <si>
    <t>Prestación de Servicios Públicos</t>
  </si>
  <si>
    <t>B</t>
  </si>
  <si>
    <t>Provisión de Bienes Públicos</t>
  </si>
  <si>
    <t>P</t>
  </si>
  <si>
    <t>G101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</si>
  <si>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</si>
  <si>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</si>
  <si>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</si>
  <si>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</si>
  <si>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</si>
  <si>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</si>
  <si>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</si>
  <si>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</si>
  <si>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</si>
  <si>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</si>
  <si>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</si>
  <si>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</si>
  <si>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 xml:space="preserve">  </t>
  </si>
  <si>
    <t>M</t>
  </si>
  <si>
    <t>G102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</si>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</sst>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General_)"/>
    <numFmt numFmtId="167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/>
    <xf numFmtId="43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" fontId="15" fillId="4" borderId="15" applyNumberFormat="0" applyProtection="0">
      <alignment horizontal="left" vertical="center" indent="1"/>
    </xf>
  </cellStyleXfs>
  <cellXfs count="77">
    <xf numFmtId="0" fontId="0" fillId="0" borderId="0" xfId="0"/>
    <xf numFmtId="0" fontId="3" fillId="0" borderId="0" xfId="2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 applyAlignment="1"/>
    <xf numFmtId="37" fontId="5" fillId="2" borderId="4" xfId="2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6" fillId="3" borderId="0" xfId="2" applyFont="1" applyFill="1"/>
    <xf numFmtId="0" fontId="5" fillId="3" borderId="0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7" fillId="3" borderId="9" xfId="2" applyFont="1" applyFill="1" applyBorder="1" applyAlignment="1">
      <alignment horizontal="left" vertical="center" wrapText="1"/>
    </xf>
    <xf numFmtId="164" fontId="7" fillId="3" borderId="9" xfId="2" applyNumberFormat="1" applyFont="1" applyFill="1" applyBorder="1" applyAlignment="1">
      <alignment vertical="center" wrapText="1"/>
    </xf>
    <xf numFmtId="0" fontId="7" fillId="3" borderId="10" xfId="2" applyFont="1" applyFill="1" applyBorder="1" applyAlignment="1">
      <alignment horizontal="justify" vertical="center" wrapText="1"/>
    </xf>
    <xf numFmtId="0" fontId="7" fillId="3" borderId="8" xfId="2" applyFont="1" applyFill="1" applyBorder="1" applyAlignment="1">
      <alignment horizontal="justify" vertical="center" wrapText="1"/>
    </xf>
    <xf numFmtId="0" fontId="7" fillId="3" borderId="0" xfId="2" applyFont="1" applyFill="1" applyBorder="1" applyAlignment="1">
      <alignment horizontal="justify" vertical="center" wrapText="1"/>
    </xf>
    <xf numFmtId="0" fontId="7" fillId="3" borderId="9" xfId="2" applyFont="1" applyFill="1" applyBorder="1" applyAlignment="1">
      <alignment horizontal="justify" vertical="center" wrapText="1"/>
    </xf>
    <xf numFmtId="41" fontId="7" fillId="3" borderId="9" xfId="3" applyNumberFormat="1" applyFont="1" applyFill="1" applyBorder="1" applyAlignment="1">
      <alignment horizontal="justify" vertical="center" wrapText="1"/>
    </xf>
    <xf numFmtId="0" fontId="9" fillId="0" borderId="0" xfId="2" applyFont="1" applyAlignment="1">
      <alignment horizontal="left"/>
    </xf>
    <xf numFmtId="0" fontId="6" fillId="3" borderId="8" xfId="2" applyFont="1" applyFill="1" applyBorder="1" applyAlignment="1">
      <alignment horizontal="justify" vertical="center" wrapText="1"/>
    </xf>
    <xf numFmtId="0" fontId="10" fillId="0" borderId="0" xfId="2" applyFont="1" applyFill="1" applyBorder="1" applyAlignment="1">
      <alignment horizontal="justify" vertical="center" wrapText="1"/>
    </xf>
    <xf numFmtId="0" fontId="6" fillId="3" borderId="9" xfId="2" applyFont="1" applyFill="1" applyBorder="1" applyAlignment="1">
      <alignment horizontal="justify" vertical="center" wrapText="1"/>
    </xf>
    <xf numFmtId="41" fontId="6" fillId="3" borderId="9" xfId="3" applyNumberFormat="1" applyFont="1" applyFill="1" applyBorder="1" applyAlignment="1">
      <alignment horizontal="justify" vertical="center" wrapText="1"/>
    </xf>
    <xf numFmtId="41" fontId="6" fillId="3" borderId="10" xfId="3" applyNumberFormat="1" applyFont="1" applyFill="1" applyBorder="1" applyAlignment="1">
      <alignment horizontal="justify" vertical="center" wrapText="1"/>
    </xf>
    <xf numFmtId="0" fontId="6" fillId="3" borderId="0" xfId="2" applyFont="1" applyFill="1" applyBorder="1" applyAlignment="1">
      <alignment horizontal="justify" vertical="center" wrapText="1"/>
    </xf>
    <xf numFmtId="165" fontId="7" fillId="3" borderId="9" xfId="3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11" fillId="0" borderId="0" xfId="2" applyFont="1" applyFill="1" applyBorder="1" applyAlignment="1">
      <alignment horizontal="justify" vertical="center" wrapText="1"/>
    </xf>
    <xf numFmtId="165" fontId="6" fillId="3" borderId="9" xfId="3" applyNumberFormat="1" applyFont="1" applyFill="1" applyBorder="1" applyAlignment="1">
      <alignment horizontal="justify" vertical="center" wrapText="1"/>
    </xf>
    <xf numFmtId="165" fontId="6" fillId="3" borderId="10" xfId="3" applyNumberFormat="1" applyFont="1" applyFill="1" applyBorder="1" applyAlignment="1">
      <alignment horizontal="justify" vertical="center" wrapText="1"/>
    </xf>
    <xf numFmtId="165" fontId="6" fillId="0" borderId="10" xfId="3" applyNumberFormat="1" applyFont="1" applyFill="1" applyBorder="1" applyAlignment="1">
      <alignment horizontal="justify" vertical="center" wrapText="1"/>
    </xf>
    <xf numFmtId="165" fontId="7" fillId="0" borderId="9" xfId="3" applyNumberFormat="1" applyFont="1" applyFill="1" applyBorder="1" applyAlignment="1">
      <alignment horizontal="justify" vertical="center" wrapText="1"/>
    </xf>
    <xf numFmtId="165" fontId="6" fillId="0" borderId="9" xfId="3" applyNumberFormat="1" applyFont="1" applyFill="1" applyBorder="1" applyAlignment="1">
      <alignment horizontal="justify" vertical="center" wrapText="1"/>
    </xf>
    <xf numFmtId="165" fontId="7" fillId="3" borderId="10" xfId="3" applyNumberFormat="1" applyFont="1" applyFill="1" applyBorder="1" applyAlignment="1">
      <alignment horizontal="justify" vertical="center" wrapText="1"/>
    </xf>
    <xf numFmtId="0" fontId="3" fillId="0" borderId="0" xfId="2" applyAlignment="1">
      <alignment horizontal="left"/>
    </xf>
    <xf numFmtId="0" fontId="6" fillId="3" borderId="4" xfId="2" applyFont="1" applyFill="1" applyBorder="1" applyAlignment="1">
      <alignment horizontal="justify" vertical="center" wrapText="1"/>
    </xf>
    <xf numFmtId="0" fontId="6" fillId="3" borderId="5" xfId="2" applyFont="1" applyFill="1" applyBorder="1" applyAlignment="1">
      <alignment horizontal="justify" vertical="center" wrapText="1"/>
    </xf>
    <xf numFmtId="0" fontId="6" fillId="3" borderId="6" xfId="2" applyFont="1" applyFill="1" applyBorder="1" applyAlignment="1">
      <alignment horizontal="justify" vertical="center" wrapText="1"/>
    </xf>
    <xf numFmtId="165" fontId="6" fillId="3" borderId="6" xfId="3" applyNumberFormat="1" applyFont="1" applyFill="1" applyBorder="1" applyAlignment="1">
      <alignment horizontal="justify" vertical="center" wrapText="1"/>
    </xf>
    <xf numFmtId="165" fontId="6" fillId="3" borderId="11" xfId="3" applyNumberFormat="1" applyFont="1" applyFill="1" applyBorder="1" applyAlignment="1">
      <alignment horizontal="justify" vertical="center" wrapText="1"/>
    </xf>
    <xf numFmtId="165" fontId="6" fillId="0" borderId="11" xfId="3" applyNumberFormat="1" applyFont="1" applyFill="1" applyBorder="1" applyAlignment="1">
      <alignment horizontal="justify" vertical="center" wrapText="1"/>
    </xf>
    <xf numFmtId="0" fontId="7" fillId="3" borderId="12" xfId="2" applyFont="1" applyFill="1" applyBorder="1" applyAlignment="1">
      <alignment horizontal="justify" vertical="center" wrapText="1"/>
    </xf>
    <xf numFmtId="0" fontId="7" fillId="3" borderId="13" xfId="2" applyFont="1" applyFill="1" applyBorder="1" applyAlignment="1">
      <alignment horizontal="left" vertical="center" wrapText="1" indent="3"/>
    </xf>
    <xf numFmtId="0" fontId="7" fillId="3" borderId="14" xfId="2" applyFont="1" applyFill="1" applyBorder="1" applyAlignment="1">
      <alignment horizontal="left" vertical="center" wrapText="1" indent="3"/>
    </xf>
    <xf numFmtId="165" fontId="7" fillId="3" borderId="11" xfId="3" applyNumberFormat="1" applyFont="1" applyFill="1" applyBorder="1" applyAlignment="1">
      <alignment horizontal="justify" vertical="center" wrapText="1"/>
    </xf>
    <xf numFmtId="165" fontId="7" fillId="0" borderId="11" xfId="3" applyNumberFormat="1" applyFont="1" applyFill="1" applyBorder="1" applyAlignment="1">
      <alignment horizontal="justify" vertical="center" wrapText="1"/>
    </xf>
    <xf numFmtId="165" fontId="7" fillId="0" borderId="7" xfId="3" applyNumberFormat="1" applyFont="1" applyFill="1" applyBorder="1" applyAlignment="1">
      <alignment horizontal="justify" vertical="center" wrapText="1"/>
    </xf>
    <xf numFmtId="43" fontId="4" fillId="0" borderId="0" xfId="1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left" vertical="top" wrapText="1"/>
    </xf>
    <xf numFmtId="43" fontId="3" fillId="0" borderId="0" xfId="2" applyNumberFormat="1"/>
    <xf numFmtId="164" fontId="1" fillId="0" borderId="0" xfId="4" applyNumberFormat="1" applyFont="1"/>
    <xf numFmtId="164" fontId="1" fillId="0" borderId="0" xfId="3" applyNumberFormat="1" applyFont="1"/>
    <xf numFmtId="0" fontId="3" fillId="0" borderId="0" xfId="2" applyBorder="1"/>
    <xf numFmtId="164" fontId="1" fillId="0" borderId="0" xfId="3" applyNumberFormat="1" applyFont="1" applyBorder="1"/>
    <xf numFmtId="0" fontId="4" fillId="0" borderId="0" xfId="2" applyFont="1" applyBorder="1" applyAlignment="1">
      <alignment horizontal="center"/>
    </xf>
    <xf numFmtId="164" fontId="13" fillId="0" borderId="0" xfId="3" applyNumberFormat="1" applyFont="1"/>
    <xf numFmtId="164" fontId="14" fillId="0" borderId="0" xfId="3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164" fontId="14" fillId="0" borderId="0" xfId="3" applyNumberFormat="1" applyFont="1" applyAlignment="1">
      <alignment horizontal="center"/>
    </xf>
    <xf numFmtId="0" fontId="3" fillId="0" borderId="0" xfId="2" applyFont="1"/>
    <xf numFmtId="0" fontId="5" fillId="0" borderId="0" xfId="2" applyFont="1"/>
  </cellXfs>
  <cellStyles count="12">
    <cellStyle name="=C:\WINNT\SYSTEM32\COMMAND.COM" xfId="5"/>
    <cellStyle name="Millares" xfId="1" builtinId="3"/>
    <cellStyle name="Millares 2" xfId="3"/>
    <cellStyle name="Millares 2 2" xfId="4"/>
    <cellStyle name="Millares 2 3" xfId="6"/>
    <cellStyle name="Millares 3" xfId="7"/>
    <cellStyle name="Normal" xfId="0" builtinId="0"/>
    <cellStyle name="Normal 2" xfId="8"/>
    <cellStyle name="Normal 2 2" xfId="9"/>
    <cellStyle name="Normal 3" xfId="2"/>
    <cellStyle name="Normal 9" xfId="10"/>
    <cellStyle name="SAPBEXstdItem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915987</xdr:colOff>
      <xdr:row>46</xdr:row>
      <xdr:rowOff>0</xdr:rowOff>
    </xdr:from>
    <xdr:to>
      <xdr:col>3</xdr:col>
      <xdr:colOff>2843951</xdr:colOff>
      <xdr:row>46</xdr:row>
      <xdr:rowOff>1</xdr:rowOff>
    </xdr:to>
    <xdr:cxnSp macro="">
      <xdr:nvCxnSpPr>
        <xdr:cNvPr id="2" name="3 Conector recto"/>
        <xdr:cNvCxnSpPr/>
      </xdr:nvCxnSpPr>
      <xdr:spPr>
        <a:xfrm>
          <a:off x="1830387" y="8934450"/>
          <a:ext cx="1927964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119063</xdr:colOff>
      <xdr:row>45</xdr:row>
      <xdr:rowOff>152400</xdr:rowOff>
    </xdr:from>
    <xdr:to>
      <xdr:col>9</xdr:col>
      <xdr:colOff>885197</xdr:colOff>
      <xdr:row>45</xdr:row>
      <xdr:rowOff>152401</xdr:rowOff>
    </xdr:to>
    <xdr:cxnSp macro="">
      <xdr:nvCxnSpPr>
        <xdr:cNvPr id="3" name="2 Conector recto"/>
        <xdr:cNvCxnSpPr/>
      </xdr:nvCxnSpPr>
      <xdr:spPr>
        <a:xfrm>
          <a:off x="8615363" y="8896350"/>
          <a:ext cx="1918659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C_Edos_Pptales_Mar_19/Egreso/03_Estados%202019_Marzo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0"/>
      <sheetData sheetId="1"/>
      <sheetData sheetId="2"/>
      <sheetData sheetId="3"/>
      <sheetData sheetId="4">
        <row r="3">
          <cell r="C3" t="str">
            <v>Del 01 de enero al 31 de marzo de 2019</v>
          </cell>
        </row>
      </sheetData>
      <sheetData sheetId="5"/>
      <sheetData sheetId="6">
        <row r="6">
          <cell r="C6" t="str">
            <v>Coordinadora de Fomento al Comercio Exterior del Estado De Guanajuato</v>
          </cell>
        </row>
      </sheetData>
      <sheetData sheetId="7">
        <row r="40">
          <cell r="B40" t="str">
            <v>Lic. Luis Ernesto Rojas Ávila</v>
          </cell>
          <cell r="E40" t="str">
            <v>C.P. Juan José Rangel Gutiérrez</v>
          </cell>
        </row>
        <row r="41">
          <cell r="B41" t="str">
            <v>Director General</v>
          </cell>
          <cell r="E41" t="str">
            <v>Director Financiero y de Administración</v>
          </cell>
        </row>
        <row r="42">
          <cell r="B42" t="str">
            <v>COFOCE</v>
          </cell>
          <cell r="E42" t="str">
            <v>COFOCE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tabSelected="1" zoomScaleNormal="100" workbookViewId="0">
      <selection activeCell="K15" sqref="K15"/>
    </sheetView>
  </sheetViews>
  <sheetFormatPr baseColWidth="10" defaultColWidth="11.5703125" defaultRowHeight="12.75" x14ac:dyDescent="0.2"/>
  <cols>
    <col min="1" max="1" width="2.85546875" style="1" customWidth="1"/>
    <col min="2" max="2" width="5.140625" style="1" customWidth="1"/>
    <col min="3" max="3" width="5.7109375" style="1" customWidth="1"/>
    <col min="4" max="4" width="48.28515625" style="1" customWidth="1"/>
    <col min="5" max="5" width="15.5703125" style="1" customWidth="1"/>
    <col min="6" max="6" width="17.28515625" style="1" customWidth="1"/>
    <col min="7" max="7" width="15.28515625" style="1" customWidth="1"/>
    <col min="8" max="8" width="17.28515625" style="1" customWidth="1"/>
    <col min="9" max="9" width="17.28515625" style="1" bestFit="1" customWidth="1"/>
    <col min="10" max="10" width="17.28515625" style="1" customWidth="1"/>
    <col min="11" max="12" width="17.28515625" style="1" bestFit="1" customWidth="1"/>
    <col min="13" max="16384" width="11.5703125" style="1"/>
  </cols>
  <sheetData>
    <row r="1" spans="1:14" ht="10.15" customHeight="1" x14ac:dyDescent="0.2"/>
    <row r="2" spans="1:14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5"/>
    </row>
    <row r="3" spans="1:14" x14ac:dyDescent="0.2">
      <c r="B3" s="6" t="str">
        <f>[1]CFG!C3</f>
        <v>Del 01 de enero al 31 de marzo de 2019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14" ht="5.45" customHeigh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15" customHeight="1" x14ac:dyDescent="0.2">
      <c r="B5" s="9"/>
      <c r="C5" s="9"/>
      <c r="D5" s="9"/>
      <c r="E5" s="10" t="s">
        <v>1</v>
      </c>
      <c r="F5" s="11" t="str">
        <f>[1]ID!C6</f>
        <v>Coordinadora de Fomento al Comercio Exterior del Estado De Guanajuato</v>
      </c>
      <c r="G5" s="11"/>
      <c r="H5" s="11"/>
      <c r="I5" s="11"/>
      <c r="J5" s="12"/>
      <c r="K5" s="9"/>
      <c r="L5" s="9"/>
    </row>
    <row r="6" spans="1:14" ht="13.15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4" x14ac:dyDescent="0.2">
      <c r="B7" s="13" t="s">
        <v>2</v>
      </c>
      <c r="C7" s="14"/>
      <c r="D7" s="15"/>
      <c r="E7" s="16" t="s">
        <v>3</v>
      </c>
      <c r="F7" s="16"/>
      <c r="G7" s="16"/>
      <c r="H7" s="16"/>
      <c r="I7" s="16"/>
      <c r="J7" s="16"/>
      <c r="K7" s="16"/>
      <c r="L7" s="16" t="s">
        <v>4</v>
      </c>
    </row>
    <row r="8" spans="1:14" ht="24" x14ac:dyDescent="0.2">
      <c r="B8" s="17"/>
      <c r="C8" s="18"/>
      <c r="D8" s="19"/>
      <c r="E8" s="20" t="s">
        <v>5</v>
      </c>
      <c r="F8" s="20" t="s">
        <v>6</v>
      </c>
      <c r="G8" s="20" t="s">
        <v>7</v>
      </c>
      <c r="H8" s="21" t="s">
        <v>8</v>
      </c>
      <c r="I8" s="21" t="s">
        <v>9</v>
      </c>
      <c r="J8" s="21" t="s">
        <v>10</v>
      </c>
      <c r="K8" s="20" t="s">
        <v>11</v>
      </c>
      <c r="L8" s="16"/>
    </row>
    <row r="9" spans="1:14" x14ac:dyDescent="0.2">
      <c r="B9" s="22"/>
      <c r="C9" s="23"/>
      <c r="D9" s="24"/>
      <c r="E9" s="20">
        <v>1</v>
      </c>
      <c r="F9" s="20">
        <v>2</v>
      </c>
      <c r="G9" s="20" t="s">
        <v>12</v>
      </c>
      <c r="H9" s="21">
        <v>4</v>
      </c>
      <c r="I9" s="21">
        <v>5</v>
      </c>
      <c r="J9" s="21">
        <v>6</v>
      </c>
      <c r="K9" s="20">
        <v>7</v>
      </c>
      <c r="L9" s="20" t="s">
        <v>13</v>
      </c>
    </row>
    <row r="10" spans="1:14" x14ac:dyDescent="0.2">
      <c r="B10" s="25" t="s">
        <v>14</v>
      </c>
      <c r="C10" s="26"/>
      <c r="D10" s="27"/>
      <c r="E10" s="28"/>
      <c r="F10" s="29"/>
      <c r="G10" s="29"/>
      <c r="H10" s="29"/>
      <c r="I10" s="29"/>
      <c r="J10" s="29"/>
      <c r="K10" s="29"/>
      <c r="L10" s="29"/>
    </row>
    <row r="11" spans="1:14" ht="25.15" customHeight="1" x14ac:dyDescent="0.2">
      <c r="B11" s="30"/>
      <c r="C11" s="31" t="s">
        <v>15</v>
      </c>
      <c r="D11" s="32"/>
      <c r="E11" s="33">
        <f t="shared" ref="E11:K11" si="0">SUM(E12:E13)</f>
        <v>0</v>
      </c>
      <c r="F11" s="33">
        <f t="shared" si="0"/>
        <v>0</v>
      </c>
      <c r="G11" s="33">
        <f t="shared" si="0"/>
        <v>0</v>
      </c>
      <c r="H11" s="33">
        <f>SUM(H12:H13)</f>
        <v>0</v>
      </c>
      <c r="I11" s="33">
        <f t="shared" si="0"/>
        <v>0</v>
      </c>
      <c r="J11" s="33">
        <f>SUM(J12:J13)</f>
        <v>0</v>
      </c>
      <c r="K11" s="33">
        <f t="shared" si="0"/>
        <v>0</v>
      </c>
      <c r="L11" s="33">
        <f>SUM(L12:L13)</f>
        <v>0</v>
      </c>
    </row>
    <row r="12" spans="1:14" x14ac:dyDescent="0.2">
      <c r="A12" s="34" t="s">
        <v>16</v>
      </c>
      <c r="B12" s="35"/>
      <c r="C12" s="36"/>
      <c r="D12" s="37" t="s">
        <v>17</v>
      </c>
      <c r="E12" s="38">
        <v>0</v>
      </c>
      <c r="F12" s="39">
        <v>0</v>
      </c>
      <c r="G12" s="39">
        <f>E12+F12</f>
        <v>0</v>
      </c>
      <c r="H12" s="39">
        <v>0</v>
      </c>
      <c r="I12" s="39">
        <v>0</v>
      </c>
      <c r="J12" s="39">
        <v>0</v>
      </c>
      <c r="K12" s="39">
        <v>0</v>
      </c>
      <c r="L12" s="39">
        <f>G12-I12</f>
        <v>0</v>
      </c>
    </row>
    <row r="13" spans="1:14" x14ac:dyDescent="0.2">
      <c r="A13" s="34" t="s">
        <v>18</v>
      </c>
      <c r="B13" s="35"/>
      <c r="C13" s="40"/>
      <c r="D13" s="37" t="s">
        <v>19</v>
      </c>
      <c r="E13" s="38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v>0</v>
      </c>
      <c r="K13" s="39">
        <v>0</v>
      </c>
      <c r="L13" s="39">
        <f>G13-I13</f>
        <v>0</v>
      </c>
    </row>
    <row r="14" spans="1:14" x14ac:dyDescent="0.2">
      <c r="A14" s="34"/>
      <c r="B14" s="35"/>
      <c r="C14" s="31" t="s">
        <v>20</v>
      </c>
      <c r="D14" s="32"/>
      <c r="E14" s="41">
        <f t="shared" ref="E14:L14" si="1">SUM(E15:E22)</f>
        <v>96064705</v>
      </c>
      <c r="F14" s="41">
        <f t="shared" si="1"/>
        <v>7714282.4099999992</v>
      </c>
      <c r="G14" s="41">
        <f t="shared" si="1"/>
        <v>103778987.41</v>
      </c>
      <c r="H14" s="41">
        <f t="shared" si="1"/>
        <v>11374883.030000001</v>
      </c>
      <c r="I14" s="41">
        <f>SUM(I15:I22)</f>
        <v>10341919.83</v>
      </c>
      <c r="J14" s="41">
        <f>SUM(J15:J22)</f>
        <v>10341919.83</v>
      </c>
      <c r="K14" s="41">
        <f t="shared" si="1"/>
        <v>10341919.83</v>
      </c>
      <c r="L14" s="41">
        <f t="shared" si="1"/>
        <v>93437067.580000013</v>
      </c>
    </row>
    <row r="15" spans="1:14" ht="15" x14ac:dyDescent="0.25">
      <c r="A15" s="42" t="s">
        <v>21</v>
      </c>
      <c r="B15" s="35"/>
      <c r="C15" s="43" t="s">
        <v>22</v>
      </c>
      <c r="D15" s="37" t="s">
        <v>23</v>
      </c>
      <c r="E15" s="44">
        <v>87127007</v>
      </c>
      <c r="F15" s="45">
        <f>7596530.52-504264.4</f>
        <v>7092266.1199999992</v>
      </c>
      <c r="G15" s="45">
        <f>E15+F15</f>
        <v>94219273.120000005</v>
      </c>
      <c r="H15" s="46">
        <v>9809151.2100000009</v>
      </c>
      <c r="I15" s="46">
        <v>9029951.0700000003</v>
      </c>
      <c r="J15" s="46">
        <v>9029951.0700000003</v>
      </c>
      <c r="K15" s="46">
        <v>9029951.0700000003</v>
      </c>
      <c r="L15" s="45">
        <f>G15-I15</f>
        <v>85189322.050000012</v>
      </c>
    </row>
    <row r="16" spans="1:14" ht="15" x14ac:dyDescent="0.25">
      <c r="A16" s="42" t="s">
        <v>24</v>
      </c>
      <c r="B16" s="35"/>
      <c r="C16" s="40"/>
      <c r="D16" s="37" t="s">
        <v>25</v>
      </c>
      <c r="E16" s="44">
        <v>0</v>
      </c>
      <c r="F16" s="45">
        <v>0</v>
      </c>
      <c r="G16" s="45">
        <f t="shared" ref="G16:G22" si="2">E16+F16</f>
        <v>0</v>
      </c>
      <c r="H16" s="46">
        <v>0</v>
      </c>
      <c r="I16" s="46">
        <v>0</v>
      </c>
      <c r="J16" s="46">
        <v>0</v>
      </c>
      <c r="K16" s="46">
        <v>0</v>
      </c>
      <c r="L16" s="45">
        <f t="shared" ref="L16:L22" si="3">G16-I16</f>
        <v>0</v>
      </c>
    </row>
    <row r="17" spans="1:17" ht="20.25" customHeight="1" x14ac:dyDescent="0.25">
      <c r="A17" s="42" t="s">
        <v>26</v>
      </c>
      <c r="B17" s="35"/>
      <c r="C17" s="43" t="s">
        <v>27</v>
      </c>
      <c r="D17" s="37" t="s">
        <v>28</v>
      </c>
      <c r="E17" s="44">
        <v>8937698</v>
      </c>
      <c r="F17" s="45">
        <f>636191.29-14175</f>
        <v>622016.29</v>
      </c>
      <c r="G17" s="45">
        <f t="shared" si="2"/>
        <v>9559714.2899999991</v>
      </c>
      <c r="H17" s="46">
        <v>1565731.82</v>
      </c>
      <c r="I17" s="46">
        <v>1311968.76</v>
      </c>
      <c r="J17" s="46">
        <v>1311968.76</v>
      </c>
      <c r="K17" s="46">
        <v>1311968.76</v>
      </c>
      <c r="L17" s="45">
        <f t="shared" si="3"/>
        <v>8247745.5299999993</v>
      </c>
    </row>
    <row r="18" spans="1:17" ht="15" x14ac:dyDescent="0.25">
      <c r="A18" s="42" t="s">
        <v>29</v>
      </c>
      <c r="B18" s="35"/>
      <c r="C18" s="40"/>
      <c r="D18" s="37" t="s">
        <v>30</v>
      </c>
      <c r="E18" s="44">
        <v>0</v>
      </c>
      <c r="F18" s="45">
        <v>0</v>
      </c>
      <c r="G18" s="45">
        <f t="shared" si="2"/>
        <v>0</v>
      </c>
      <c r="H18" s="46">
        <v>0</v>
      </c>
      <c r="I18" s="46">
        <v>0</v>
      </c>
      <c r="J18" s="46">
        <v>0</v>
      </c>
      <c r="K18" s="46">
        <v>0</v>
      </c>
      <c r="L18" s="45">
        <f t="shared" si="3"/>
        <v>0</v>
      </c>
    </row>
    <row r="19" spans="1:17" ht="15" x14ac:dyDescent="0.25">
      <c r="A19" s="42" t="s">
        <v>31</v>
      </c>
      <c r="B19" s="35"/>
      <c r="C19" s="40"/>
      <c r="D19" s="37" t="s">
        <v>32</v>
      </c>
      <c r="E19" s="44">
        <v>0</v>
      </c>
      <c r="F19" s="45">
        <v>0</v>
      </c>
      <c r="G19" s="45">
        <f t="shared" si="2"/>
        <v>0</v>
      </c>
      <c r="H19" s="46">
        <v>0</v>
      </c>
      <c r="I19" s="46">
        <v>0</v>
      </c>
      <c r="J19" s="46">
        <v>0</v>
      </c>
      <c r="K19" s="46">
        <v>0</v>
      </c>
      <c r="L19" s="45">
        <f t="shared" si="3"/>
        <v>0</v>
      </c>
    </row>
    <row r="20" spans="1:17" ht="24" customHeight="1" x14ac:dyDescent="0.25">
      <c r="A20" s="42" t="s">
        <v>33</v>
      </c>
      <c r="B20" s="35"/>
      <c r="C20" s="40"/>
      <c r="D20" s="37" t="s">
        <v>34</v>
      </c>
      <c r="E20" s="44">
        <v>0</v>
      </c>
      <c r="F20" s="45">
        <v>0</v>
      </c>
      <c r="G20" s="45">
        <f t="shared" si="2"/>
        <v>0</v>
      </c>
      <c r="H20" s="46">
        <v>0</v>
      </c>
      <c r="I20" s="46">
        <v>0</v>
      </c>
      <c r="J20" s="46">
        <v>0</v>
      </c>
      <c r="K20" s="46">
        <v>0</v>
      </c>
      <c r="L20" s="45">
        <f t="shared" si="3"/>
        <v>0</v>
      </c>
    </row>
    <row r="21" spans="1:17" ht="15" x14ac:dyDescent="0.25">
      <c r="A21" s="42" t="s">
        <v>35</v>
      </c>
      <c r="B21" s="35"/>
      <c r="C21" s="40"/>
      <c r="D21" s="37" t="s">
        <v>36</v>
      </c>
      <c r="E21" s="44">
        <v>0</v>
      </c>
      <c r="F21" s="45">
        <v>0</v>
      </c>
      <c r="G21" s="45">
        <f t="shared" si="2"/>
        <v>0</v>
      </c>
      <c r="H21" s="46">
        <v>0</v>
      </c>
      <c r="I21" s="46">
        <v>0</v>
      </c>
      <c r="J21" s="46">
        <v>0</v>
      </c>
      <c r="K21" s="46">
        <v>0</v>
      </c>
      <c r="L21" s="45">
        <f t="shared" si="3"/>
        <v>0</v>
      </c>
    </row>
    <row r="22" spans="1:17" ht="15" x14ac:dyDescent="0.25">
      <c r="A22" s="42" t="s">
        <v>37</v>
      </c>
      <c r="B22" s="35"/>
      <c r="C22" s="40"/>
      <c r="D22" s="37" t="s">
        <v>38</v>
      </c>
      <c r="E22" s="44">
        <v>0</v>
      </c>
      <c r="F22" s="45">
        <v>0</v>
      </c>
      <c r="G22" s="45">
        <f t="shared" si="2"/>
        <v>0</v>
      </c>
      <c r="H22" s="46">
        <v>0</v>
      </c>
      <c r="I22" s="46">
        <v>0</v>
      </c>
      <c r="J22" s="46">
        <v>0</v>
      </c>
      <c r="K22" s="46">
        <v>0</v>
      </c>
      <c r="L22" s="45">
        <f t="shared" si="3"/>
        <v>0</v>
      </c>
    </row>
    <row r="23" spans="1:17" x14ac:dyDescent="0.2">
      <c r="A23" s="34"/>
      <c r="B23" s="35"/>
      <c r="C23" s="31" t="s">
        <v>39</v>
      </c>
      <c r="D23" s="32"/>
      <c r="E23" s="41">
        <f t="shared" ref="E23:L23" si="4">SUM(E24:E26)</f>
        <v>12684677</v>
      </c>
      <c r="F23" s="41">
        <f t="shared" si="4"/>
        <v>4121697.51</v>
      </c>
      <c r="G23" s="41">
        <f t="shared" si="4"/>
        <v>16806374.509999998</v>
      </c>
      <c r="H23" s="47">
        <f t="shared" si="4"/>
        <v>3628719</v>
      </c>
      <c r="I23" s="47">
        <f t="shared" si="4"/>
        <v>2734302.53</v>
      </c>
      <c r="J23" s="47">
        <f t="shared" si="4"/>
        <v>2734302.53</v>
      </c>
      <c r="K23" s="47">
        <f t="shared" si="4"/>
        <v>2734302.53</v>
      </c>
      <c r="L23" s="41">
        <f t="shared" si="4"/>
        <v>14072071.979999999</v>
      </c>
      <c r="Q23" s="1" t="s">
        <v>40</v>
      </c>
    </row>
    <row r="24" spans="1:17" ht="24" x14ac:dyDescent="0.25">
      <c r="A24" s="42" t="s">
        <v>41</v>
      </c>
      <c r="B24" s="35"/>
      <c r="C24" s="43" t="s">
        <v>42</v>
      </c>
      <c r="D24" s="37" t="s">
        <v>43</v>
      </c>
      <c r="E24" s="44">
        <v>12684677</v>
      </c>
      <c r="F24" s="45">
        <f>4611747.5-490049.99</f>
        <v>4121697.51</v>
      </c>
      <c r="G24" s="45">
        <f>E24+F24</f>
        <v>16806374.509999998</v>
      </c>
      <c r="H24" s="46">
        <v>3628719</v>
      </c>
      <c r="I24" s="46">
        <v>2734302.53</v>
      </c>
      <c r="J24" s="46">
        <v>2734302.53</v>
      </c>
      <c r="K24" s="46">
        <v>2734302.53</v>
      </c>
      <c r="L24" s="45">
        <f>G24-I24</f>
        <v>14072071.979999999</v>
      </c>
    </row>
    <row r="25" spans="1:17" ht="15" x14ac:dyDescent="0.25">
      <c r="A25" s="42" t="s">
        <v>44</v>
      </c>
      <c r="B25" s="35"/>
      <c r="C25" s="40"/>
      <c r="D25" s="37" t="s">
        <v>45</v>
      </c>
      <c r="E25" s="44">
        <v>0</v>
      </c>
      <c r="F25" s="45">
        <v>0</v>
      </c>
      <c r="G25" s="45">
        <f>E25+F25</f>
        <v>0</v>
      </c>
      <c r="H25" s="46">
        <v>0</v>
      </c>
      <c r="I25" s="46">
        <v>0</v>
      </c>
      <c r="J25" s="46">
        <v>0</v>
      </c>
      <c r="K25" s="46">
        <v>0</v>
      </c>
      <c r="L25" s="45">
        <f>G25-I25</f>
        <v>0</v>
      </c>
    </row>
    <row r="26" spans="1:17" ht="15" x14ac:dyDescent="0.25">
      <c r="A26" s="42" t="s">
        <v>46</v>
      </c>
      <c r="B26" s="35"/>
      <c r="C26" s="40"/>
      <c r="D26" s="37" t="s">
        <v>47</v>
      </c>
      <c r="E26" s="44">
        <v>0</v>
      </c>
      <c r="F26" s="45">
        <v>0</v>
      </c>
      <c r="G26" s="45">
        <f>E26+F26</f>
        <v>0</v>
      </c>
      <c r="H26" s="46">
        <v>0</v>
      </c>
      <c r="I26" s="46">
        <v>0</v>
      </c>
      <c r="J26" s="46">
        <v>0</v>
      </c>
      <c r="K26" s="46">
        <v>0</v>
      </c>
      <c r="L26" s="45">
        <f>G26-I26</f>
        <v>0</v>
      </c>
    </row>
    <row r="27" spans="1:17" x14ac:dyDescent="0.2">
      <c r="A27" s="34"/>
      <c r="B27" s="35"/>
      <c r="C27" s="31" t="s">
        <v>48</v>
      </c>
      <c r="D27" s="32"/>
      <c r="E27" s="41">
        <f>SUM(E28:E29)</f>
        <v>0</v>
      </c>
      <c r="F27" s="41">
        <f>SUM(F28:F29)</f>
        <v>0</v>
      </c>
      <c r="G27" s="41">
        <f t="shared" ref="G27:L27" si="5">SUM(G28:G29)</f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1">
        <f t="shared" si="5"/>
        <v>0</v>
      </c>
    </row>
    <row r="28" spans="1:17" ht="23.25" customHeight="1" x14ac:dyDescent="0.25">
      <c r="A28" s="42" t="s">
        <v>49</v>
      </c>
      <c r="B28" s="35"/>
      <c r="C28" s="40"/>
      <c r="D28" s="37" t="s">
        <v>50</v>
      </c>
      <c r="E28" s="44">
        <v>0</v>
      </c>
      <c r="F28" s="44">
        <v>0</v>
      </c>
      <c r="G28" s="44">
        <f>E28+F28</f>
        <v>0</v>
      </c>
      <c r="H28" s="48">
        <v>0</v>
      </c>
      <c r="I28" s="48">
        <v>0</v>
      </c>
      <c r="J28" s="48">
        <v>0</v>
      </c>
      <c r="K28" s="48">
        <v>0</v>
      </c>
      <c r="L28" s="45">
        <f>G28-I28</f>
        <v>0</v>
      </c>
    </row>
    <row r="29" spans="1:17" ht="15" x14ac:dyDescent="0.25">
      <c r="A29" s="42" t="s">
        <v>51</v>
      </c>
      <c r="B29" s="35"/>
      <c r="C29" s="40"/>
      <c r="D29" s="37" t="s">
        <v>52</v>
      </c>
      <c r="E29" s="44">
        <v>0</v>
      </c>
      <c r="F29" s="44">
        <v>0</v>
      </c>
      <c r="G29" s="44">
        <f>E29+F29</f>
        <v>0</v>
      </c>
      <c r="H29" s="48">
        <v>0</v>
      </c>
      <c r="I29" s="48">
        <v>0</v>
      </c>
      <c r="J29" s="48">
        <v>0</v>
      </c>
      <c r="K29" s="48">
        <v>0</v>
      </c>
      <c r="L29" s="45">
        <f>G29-I29</f>
        <v>0</v>
      </c>
    </row>
    <row r="30" spans="1:17" x14ac:dyDescent="0.2">
      <c r="A30" s="34"/>
      <c r="B30" s="35"/>
      <c r="C30" s="31" t="s">
        <v>53</v>
      </c>
      <c r="D30" s="32"/>
      <c r="E30" s="41">
        <f>SUM(E31:E34)</f>
        <v>0</v>
      </c>
      <c r="F30" s="41">
        <f>SUM(F31:F34)</f>
        <v>0</v>
      </c>
      <c r="G30" s="41">
        <f t="shared" ref="G30:L30" si="6">SUM(G31:G34)</f>
        <v>0</v>
      </c>
      <c r="H30" s="47">
        <f t="shared" si="6"/>
        <v>0</v>
      </c>
      <c r="I30" s="47">
        <f t="shared" si="6"/>
        <v>0</v>
      </c>
      <c r="J30" s="47">
        <f t="shared" si="6"/>
        <v>0</v>
      </c>
      <c r="K30" s="47">
        <f t="shared" si="6"/>
        <v>0</v>
      </c>
      <c r="L30" s="41">
        <f t="shared" si="6"/>
        <v>0</v>
      </c>
    </row>
    <row r="31" spans="1:17" ht="15" x14ac:dyDescent="0.25">
      <c r="A31" s="42" t="s">
        <v>54</v>
      </c>
      <c r="B31" s="35"/>
      <c r="C31" s="40"/>
      <c r="D31" s="37" t="s">
        <v>55</v>
      </c>
      <c r="E31" s="44">
        <v>0</v>
      </c>
      <c r="F31" s="44">
        <v>0</v>
      </c>
      <c r="G31" s="44">
        <f>E31+F31</f>
        <v>0</v>
      </c>
      <c r="H31" s="48">
        <v>0</v>
      </c>
      <c r="I31" s="48">
        <v>0</v>
      </c>
      <c r="J31" s="48">
        <v>0</v>
      </c>
      <c r="K31" s="48">
        <v>0</v>
      </c>
      <c r="L31" s="45">
        <f>G31-I31</f>
        <v>0</v>
      </c>
    </row>
    <row r="32" spans="1:17" ht="15" x14ac:dyDescent="0.25">
      <c r="A32" s="42" t="s">
        <v>56</v>
      </c>
      <c r="B32" s="35"/>
      <c r="C32" s="40"/>
      <c r="D32" s="37" t="s">
        <v>57</v>
      </c>
      <c r="E32" s="44">
        <v>0</v>
      </c>
      <c r="F32" s="44">
        <v>0</v>
      </c>
      <c r="G32" s="44">
        <f>E32+F32</f>
        <v>0</v>
      </c>
      <c r="H32" s="48">
        <v>0</v>
      </c>
      <c r="I32" s="48">
        <v>0</v>
      </c>
      <c r="J32" s="48">
        <v>0</v>
      </c>
      <c r="K32" s="48">
        <v>0</v>
      </c>
      <c r="L32" s="45">
        <f>G32-I32</f>
        <v>0</v>
      </c>
    </row>
    <row r="33" spans="1:13" ht="15" x14ac:dyDescent="0.25">
      <c r="A33" s="42" t="s">
        <v>58</v>
      </c>
      <c r="B33" s="35"/>
      <c r="C33" s="40"/>
      <c r="D33" s="37" t="s">
        <v>59</v>
      </c>
      <c r="E33" s="44">
        <v>0</v>
      </c>
      <c r="F33" s="44">
        <v>0</v>
      </c>
      <c r="G33" s="44">
        <f>E33+F33</f>
        <v>0</v>
      </c>
      <c r="H33" s="48">
        <v>0</v>
      </c>
      <c r="I33" s="48">
        <v>0</v>
      </c>
      <c r="J33" s="48">
        <v>0</v>
      </c>
      <c r="K33" s="48">
        <v>0</v>
      </c>
      <c r="L33" s="45">
        <f>G33-I33</f>
        <v>0</v>
      </c>
    </row>
    <row r="34" spans="1:13" ht="22.15" customHeight="1" x14ac:dyDescent="0.25">
      <c r="A34" s="42" t="s">
        <v>60</v>
      </c>
      <c r="B34" s="35"/>
      <c r="C34" s="40"/>
      <c r="D34" s="37" t="s">
        <v>61</v>
      </c>
      <c r="E34" s="44">
        <v>0</v>
      </c>
      <c r="F34" s="44">
        <v>0</v>
      </c>
      <c r="G34" s="44">
        <f>E34+F34</f>
        <v>0</v>
      </c>
      <c r="H34" s="48">
        <v>0</v>
      </c>
      <c r="I34" s="48">
        <v>0</v>
      </c>
      <c r="J34" s="48">
        <v>0</v>
      </c>
      <c r="K34" s="48">
        <v>0</v>
      </c>
      <c r="L34" s="45">
        <f>G34-I34</f>
        <v>0</v>
      </c>
    </row>
    <row r="35" spans="1:13" x14ac:dyDescent="0.2">
      <c r="A35" s="34"/>
      <c r="B35" s="35"/>
      <c r="C35" s="31" t="s">
        <v>62</v>
      </c>
      <c r="D35" s="32"/>
      <c r="E35" s="41">
        <f t="shared" ref="E35:L35" si="7">SUM(E36)</f>
        <v>0</v>
      </c>
      <c r="F35" s="41">
        <f t="shared" si="7"/>
        <v>0</v>
      </c>
      <c r="G35" s="41">
        <f t="shared" si="7"/>
        <v>0</v>
      </c>
      <c r="H35" s="47">
        <f t="shared" si="7"/>
        <v>0</v>
      </c>
      <c r="I35" s="47">
        <f t="shared" si="7"/>
        <v>0</v>
      </c>
      <c r="J35" s="47">
        <f t="shared" si="7"/>
        <v>0</v>
      </c>
      <c r="K35" s="47">
        <f t="shared" si="7"/>
        <v>0</v>
      </c>
      <c r="L35" s="41">
        <f t="shared" si="7"/>
        <v>0</v>
      </c>
    </row>
    <row r="36" spans="1:13" ht="15" x14ac:dyDescent="0.25">
      <c r="A36" s="42" t="s">
        <v>63</v>
      </c>
      <c r="B36" s="35"/>
      <c r="C36" s="40"/>
      <c r="D36" s="37" t="s">
        <v>64</v>
      </c>
      <c r="E36" s="44">
        <v>0</v>
      </c>
      <c r="F36" s="44">
        <v>0</v>
      </c>
      <c r="G36" s="44">
        <f>E36+F36</f>
        <v>0</v>
      </c>
      <c r="H36" s="48">
        <f>F36+G36</f>
        <v>0</v>
      </c>
      <c r="I36" s="48">
        <v>0</v>
      </c>
      <c r="J36" s="48">
        <f>H36+I36</f>
        <v>0</v>
      </c>
      <c r="K36" s="48">
        <v>0</v>
      </c>
      <c r="L36" s="45">
        <f>G36-I36</f>
        <v>0</v>
      </c>
    </row>
    <row r="37" spans="1:13" ht="16.149999999999999" customHeight="1" x14ac:dyDescent="0.25">
      <c r="A37" s="42" t="s">
        <v>65</v>
      </c>
      <c r="B37" s="25" t="s">
        <v>66</v>
      </c>
      <c r="C37" s="26"/>
      <c r="D37" s="27"/>
      <c r="E37" s="44">
        <v>0</v>
      </c>
      <c r="F37" s="44">
        <v>0</v>
      </c>
      <c r="G37" s="41">
        <f>E37+F37</f>
        <v>0</v>
      </c>
      <c r="H37" s="47">
        <v>0</v>
      </c>
      <c r="I37" s="48">
        <v>0</v>
      </c>
      <c r="J37" s="48">
        <v>0</v>
      </c>
      <c r="K37" s="48">
        <v>0</v>
      </c>
      <c r="L37" s="49">
        <f>G37-I37</f>
        <v>0</v>
      </c>
    </row>
    <row r="38" spans="1:13" ht="24" customHeight="1" x14ac:dyDescent="0.25">
      <c r="A38" s="42" t="s">
        <v>67</v>
      </c>
      <c r="B38" s="25" t="s">
        <v>68</v>
      </c>
      <c r="C38" s="26"/>
      <c r="D38" s="27"/>
      <c r="E38" s="44">
        <v>0</v>
      </c>
      <c r="F38" s="45">
        <v>0</v>
      </c>
      <c r="G38" s="41">
        <f>E38+F38</f>
        <v>0</v>
      </c>
      <c r="H38" s="47">
        <v>0</v>
      </c>
      <c r="I38" s="48">
        <v>0</v>
      </c>
      <c r="J38" s="48">
        <v>0</v>
      </c>
      <c r="K38" s="48">
        <v>0</v>
      </c>
      <c r="L38" s="49">
        <f>G38-I38</f>
        <v>0</v>
      </c>
    </row>
    <row r="39" spans="1:13" ht="15" x14ac:dyDescent="0.25">
      <c r="A39" s="42" t="s">
        <v>69</v>
      </c>
      <c r="B39" s="25" t="s">
        <v>70</v>
      </c>
      <c r="C39" s="26"/>
      <c r="D39" s="27"/>
      <c r="E39" s="41">
        <v>0</v>
      </c>
      <c r="F39" s="41">
        <v>0</v>
      </c>
      <c r="G39" s="41">
        <f>E39+F39</f>
        <v>0</v>
      </c>
      <c r="H39" s="47">
        <v>0</v>
      </c>
      <c r="I39" s="47">
        <v>0</v>
      </c>
      <c r="J39" s="47">
        <v>0</v>
      </c>
      <c r="K39" s="47">
        <v>0</v>
      </c>
      <c r="L39" s="49">
        <f>G39-I39</f>
        <v>0</v>
      </c>
    </row>
    <row r="40" spans="1:13" x14ac:dyDescent="0.2">
      <c r="A40" s="50"/>
      <c r="B40" s="51"/>
      <c r="C40" s="52"/>
      <c r="D40" s="53"/>
      <c r="E40" s="54"/>
      <c r="F40" s="55"/>
      <c r="G40" s="55"/>
      <c r="H40" s="56"/>
      <c r="I40" s="56"/>
      <c r="J40" s="56"/>
      <c r="K40" s="56"/>
      <c r="L40" s="55"/>
    </row>
    <row r="41" spans="1:13" x14ac:dyDescent="0.2">
      <c r="B41" s="57"/>
      <c r="C41" s="58" t="s">
        <v>71</v>
      </c>
      <c r="D41" s="59"/>
      <c r="E41" s="60">
        <f>SUM(E11+E14+E23+E27+E30+E35+E37+E38+E39)</f>
        <v>108749382</v>
      </c>
      <c r="F41" s="60">
        <f t="shared" ref="F41:L41" si="8">SUM(F11+F14+F23+F27+F30+F35+F37+F38+F39)</f>
        <v>11835979.919999998</v>
      </c>
      <c r="G41" s="60">
        <f t="shared" si="8"/>
        <v>120585361.91999999</v>
      </c>
      <c r="H41" s="61">
        <f t="shared" si="8"/>
        <v>15003602.030000001</v>
      </c>
      <c r="I41" s="61">
        <f t="shared" si="8"/>
        <v>13076222.359999999</v>
      </c>
      <c r="J41" s="61">
        <f t="shared" si="8"/>
        <v>13076222.359999999</v>
      </c>
      <c r="K41" s="61">
        <f t="shared" si="8"/>
        <v>13076222.359999999</v>
      </c>
      <c r="L41" s="62">
        <f t="shared" si="8"/>
        <v>107509139.56000002</v>
      </c>
      <c r="M41" s="63"/>
    </row>
    <row r="42" spans="1:13" x14ac:dyDescent="0.2">
      <c r="B42" s="64" t="s">
        <v>72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5"/>
    </row>
    <row r="43" spans="1:13" ht="15" x14ac:dyDescent="0.25">
      <c r="E43" s="66"/>
      <c r="G43" s="66"/>
      <c r="H43" s="66"/>
      <c r="I43" s="66"/>
      <c r="J43" s="66"/>
      <c r="K43" s="66"/>
      <c r="L43" s="67"/>
    </row>
    <row r="44" spans="1:13" ht="15" x14ac:dyDescent="0.25">
      <c r="E44" s="67"/>
      <c r="F44" s="67"/>
      <c r="G44" s="67"/>
      <c r="H44" s="67"/>
      <c r="I44" s="67"/>
      <c r="J44" s="67"/>
      <c r="K44" s="67"/>
      <c r="L44" s="67"/>
    </row>
    <row r="45" spans="1:13" ht="15" x14ac:dyDescent="0.25">
      <c r="E45" s="67"/>
      <c r="F45" s="67"/>
      <c r="G45" s="67"/>
      <c r="H45" s="67"/>
      <c r="I45" s="67"/>
      <c r="J45" s="67"/>
      <c r="K45" s="67"/>
    </row>
    <row r="46" spans="1:13" ht="15" x14ac:dyDescent="0.25">
      <c r="B46" s="68"/>
      <c r="C46" s="68"/>
      <c r="D46" s="68"/>
      <c r="E46" s="69"/>
      <c r="F46" s="67"/>
      <c r="G46" s="69"/>
      <c r="H46" s="69"/>
      <c r="I46" s="69"/>
      <c r="J46" s="69"/>
      <c r="K46" s="69"/>
      <c r="L46" s="69"/>
    </row>
    <row r="47" spans="1:13" x14ac:dyDescent="0.2">
      <c r="B47" s="70" t="str">
        <f>[1]IPF!$B$40</f>
        <v>Lic. Luis Ernesto Rojas Ávila</v>
      </c>
      <c r="C47" s="70"/>
      <c r="D47" s="70"/>
      <c r="E47" s="70"/>
      <c r="F47" s="71"/>
      <c r="G47" s="72" t="str">
        <f>[1]IPF!$E$40</f>
        <v>C.P. Juan José Rangel Gutiérrez</v>
      </c>
      <c r="H47" s="72"/>
      <c r="I47" s="72"/>
      <c r="J47" s="72"/>
      <c r="K47" s="72"/>
      <c r="L47" s="72"/>
    </row>
    <row r="48" spans="1:13" x14ac:dyDescent="0.2">
      <c r="B48" s="73" t="str">
        <f>[1]IPF!$B$41</f>
        <v>Director General</v>
      </c>
      <c r="C48" s="73"/>
      <c r="D48" s="73"/>
      <c r="E48" s="73"/>
      <c r="F48" s="71"/>
      <c r="G48" s="74" t="str">
        <f>[1]IPF!$E$41</f>
        <v>Director Financiero y de Administración</v>
      </c>
      <c r="H48" s="74"/>
      <c r="I48" s="74"/>
      <c r="J48" s="74"/>
      <c r="K48" s="74"/>
      <c r="L48" s="74"/>
    </row>
    <row r="49" spans="2:12" ht="14.45" customHeight="1" x14ac:dyDescent="0.2">
      <c r="B49" s="73" t="str">
        <f>[1]IPF!$B$42</f>
        <v>COFOCE</v>
      </c>
      <c r="C49" s="73"/>
      <c r="D49" s="73"/>
      <c r="E49" s="73"/>
      <c r="F49" s="75"/>
      <c r="G49" s="73" t="str">
        <f>[1]IPF!$E$42</f>
        <v>COFOCE</v>
      </c>
      <c r="H49" s="73"/>
      <c r="I49" s="73"/>
      <c r="J49" s="73"/>
      <c r="K49" s="73"/>
      <c r="L49" s="73"/>
    </row>
    <row r="50" spans="2:12" x14ac:dyDescent="0.2">
      <c r="G50" s="76"/>
      <c r="H50" s="76"/>
      <c r="I50" s="76"/>
      <c r="J50" s="76"/>
      <c r="K50" s="76"/>
      <c r="L50" s="76"/>
    </row>
  </sheetData>
  <protectedRanges>
    <protectedRange sqref="K15" name="Rango1_1"/>
  </protectedRanges>
  <mergeCells count="23">
    <mergeCell ref="B48:E48"/>
    <mergeCell ref="G48:L48"/>
    <mergeCell ref="B49:E49"/>
    <mergeCell ref="G49:L49"/>
    <mergeCell ref="B37:D37"/>
    <mergeCell ref="B38:D38"/>
    <mergeCell ref="B39:D39"/>
    <mergeCell ref="C41:D41"/>
    <mergeCell ref="B42:L42"/>
    <mergeCell ref="B47:E47"/>
    <mergeCell ref="G47:L47"/>
    <mergeCell ref="C11:D11"/>
    <mergeCell ref="C14:D14"/>
    <mergeCell ref="C23:D23"/>
    <mergeCell ref="C27:D27"/>
    <mergeCell ref="C30:D30"/>
    <mergeCell ref="C35:D35"/>
    <mergeCell ref="B2:L2"/>
    <mergeCell ref="B3:L3"/>
    <mergeCell ref="B7:D9"/>
    <mergeCell ref="E7:K7"/>
    <mergeCell ref="L7:L8"/>
    <mergeCell ref="B10:D10"/>
  </mergeCells>
  <pageMargins left="1.4960629921259843" right="0.70866141732283472" top="0.74803149606299213" bottom="0.74803149606299213" header="0.31496062992125984" footer="0.31496062992125984"/>
  <pageSetup paperSize="9" scale="6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cp:lastPrinted>2019-04-24T18:27:18Z</cp:lastPrinted>
  <dcterms:created xsi:type="dcterms:W3CDTF">2019-04-24T18:26:48Z</dcterms:created>
  <dcterms:modified xsi:type="dcterms:W3CDTF">2019-04-24T18:27:29Z</dcterms:modified>
</cp:coreProperties>
</file>